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07_角田市★★\"/>
    </mc:Choice>
  </mc:AlternateContent>
  <xr:revisionPtr revIDLastSave="0" documentId="13_ncr:1_{94E88CDB-C79B-4A65-94F8-34F61391730A}" xr6:coauthVersionLast="47" xr6:coauthVersionMax="47" xr10:uidLastSave="{00000000-0000-0000-0000-000000000000}"/>
  <workbookProtection workbookAlgorithmName="SHA-512" workbookHashValue="w+e3ssDyVBo8b8rwcjauhSOu+4HmeRaYYgJAVXoVEME8izx+kWlT1GsOONiq2hDJql33cZnv2CpK9f51pyVArA==" workbookSaltValue="ERimwxJMRLq4XNKFfBCiiA=="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AL10" i="4"/>
  <c r="I10" i="4"/>
  <c r="B10"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<sst xmlns="http://schemas.openxmlformats.org/spreadsheetml/2006/main" count="228" uniqueCount="112">
  <si>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</si>
  <si>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</si>
  <si>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</si>
  <si>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</si>
  <si>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</si>
  <si>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</si>
  <si>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</si>
  <si>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</si>
  <si>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</si>
  <si>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</si>
  <si>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</si>
  <si>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</si>
  <si>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</si>
  <si>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</si>
  <si>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</si>
  <si>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</si>
  <si>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</si>
  <si>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</si>
  <si>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</si>
  <si>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</si>
  <si>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</si>
  <si>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</si>
  <si>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</si>
  <si>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</si>
  <si>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</si>
  <si>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</si>
  <si>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</si>
  <si>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</si>
  <si>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</si>
  <si>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</si>
  <si>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</si>
  <si>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</si>
  <si>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</si>
  <si>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</si>
  <si>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</si>
  <si>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</si>
  <si>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</si>
  <si>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</si>
  <si>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</si>
  <si>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</si>
  <si>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</si>
  <si>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</si>
  <si>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</si>
  <si>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</si>
  <si>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</si>
  <si>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</si>
  <si>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</si>
  <si>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</si>
  <si>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</si>
  <si>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</si>
  <si>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</si>
  <si>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</si>
  <si>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</si>
  <si>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</si>
  <si>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</si>
  <si>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</si>
  <si>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</si>
  <si>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</si>
  <si>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</si>
  <si>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</si>
  <si>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</si>
  <si>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</si>
  <si>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</si>
  <si>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</si>
  <si>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</si>
  <si>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</si>
  <si>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</si>
  <si>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</si>
  <si>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</si>
  <si>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</si>
  <si>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</si>
  <si>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</si>
  <si>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</si>
  <si>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</si>
  <si>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</si>
  <si>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</si>
  <si>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</si>
  <si>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</si>
  <si>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</si>
  <si>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</si>
  <si>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</si>
  <si>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</si>
  <si>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</si>
  <si>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</si>
  <si>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</si>
  <si>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</si>
  <si>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</si>
  <si>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</si>
  <si>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</si>
  <si>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</si>
  <si>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</si>
  <si>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</si>
  <si>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</si>
  <si>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角田市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</si>
  <si>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</si>
  <si>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</si>
  <si>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</si>
  <si>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</si>
  <si>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</si>
  <si>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</si>
  <si>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</si>
  <si>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</si>
  <si>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</si>
  <si>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</si>
  <si>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</si>
  <si>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</si>
  <si>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</si>
  <si>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</si>
  <si>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</si>
  <si>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令和6年度は経常収支比率が100％を下回っており、今後の管路更新需要等も考慮した資金確保の面から留意すべき状況である。
　また、漏水の発生により有収率が低下していることについて、一部で対策を講じたことから、次年度以降においては回復が見込まれる。また、他所の漏水解消も喫緊の課題であることに加え、効率的な事業運営を行う上で、老朽管路更新は今後の大きな課題である。
　今後、給水人口の減少等に伴い給水収益の減少が見込まれることから、将来にわたり安定的な事業運営が可能となるよう、さらなる施設管理等の適正化及び効率化を進めるとともに、適正な料金水準の確保のため料金改定等や料金収入以外の資金確保についても検討していく。</t>
    <rPh sb="19" eb="20">
      <t>シタ</t>
    </rPh>
    <rPh sb="49" eb="51">
      <t>リュウイ</t>
    </rPh>
    <rPh sb="65" eb="67">
      <t>ロウスイ</t>
    </rPh>
    <rPh sb="68" eb="70">
      <t>ハッセイ</t>
    </rPh>
    <rPh sb="77" eb="79">
      <t>テイカ</t>
    </rPh>
    <rPh sb="90" eb="92">
      <t>イチブ</t>
    </rPh>
    <rPh sb="93" eb="95">
      <t>タイサク</t>
    </rPh>
    <rPh sb="96" eb="97">
      <t>コウ</t>
    </rPh>
    <rPh sb="104" eb="107">
      <t>ジネンド</t>
    </rPh>
    <rPh sb="107" eb="109">
      <t>イコウ</t>
    </rPh>
    <rPh sb="114" eb="116">
      <t>カイフク</t>
    </rPh>
    <rPh sb="117" eb="119">
      <t>ミコ</t>
    </rPh>
    <rPh sb="126" eb="128">
      <t>タショ</t>
    </rPh>
    <rPh sb="129" eb="131">
      <t>ロウスイ</t>
    </rPh>
    <rPh sb="131" eb="133">
      <t>カイショウ</t>
    </rPh>
    <rPh sb="134" eb="136">
      <t>キッキン</t>
    </rPh>
    <rPh sb="137" eb="139">
      <t>カダイ</t>
    </rPh>
    <rPh sb="145" eb="146">
      <t>クワ</t>
    </rPh>
    <rPh sb="248" eb="251">
      <t>テキセイカ</t>
    </rPh>
    <rPh sb="251" eb="252">
      <t>オヨ</t>
    </rPh>
    <rPh sb="284" eb="286">
      <t>リョウキン</t>
    </rPh>
    <rPh sb="286" eb="288">
      <t>シュウニュウ</t>
    </rPh>
    <rPh sb="288" eb="290">
      <t>イガイ</t>
    </rPh>
    <rPh sb="291" eb="293">
      <t>シキン</t>
    </rPh>
    <rPh sb="293" eb="295">
      <t>カクホ</t>
    </rPh>
    <phoneticPr fontId="4"/>
  </si>
  <si>
    <t>①有形固定資産減価償却率：令和6年度においても浄水場等施設における除却が発生している。また、他浄水場等施設や配水管等管路の経年化は進んでいる。老朽配水管は計画的に更新事業を実施しているが全体の管路延長が長大であるため、今後、ストックマネジメントによる適切な更新手法や事業量の把握、検討を行い、適正な資金残高を確保しつつ、老朽管更新事業の加速化を図る。
②管路経年化率：令和6年度は類似団体平均を下回っているが、経年化率は上昇しており、適切な更新計画により施設の適正化を図る必要がある。
③管路更新率：令和6年度は類似団体平均を上回っているが、管路の状況から見た適切な更新基準を踏まえると低い水準に留まっている。今後、ストックマネジメント計画の検討結果に伴う適正な資金残高を確保しつつ、老朽管更新事業の加速化を図る。</t>
    <rPh sb="23" eb="27">
      <t>ジョウスイジョウトウ</t>
    </rPh>
    <rPh sb="27" eb="29">
      <t>シセツ</t>
    </rPh>
    <rPh sb="33" eb="35">
      <t>ジョキャク</t>
    </rPh>
    <rPh sb="36" eb="38">
      <t>ハッセイ</t>
    </rPh>
    <rPh sb="46" eb="47">
      <t>ホカ</t>
    </rPh>
    <rPh sb="101" eb="103">
      <t>チョウダイ</t>
    </rPh>
    <rPh sb="125" eb="127">
      <t>テキセツ</t>
    </rPh>
    <rPh sb="128" eb="130">
      <t>コウシン</t>
    </rPh>
    <rPh sb="130" eb="132">
      <t>シュホウ</t>
    </rPh>
    <rPh sb="133" eb="136">
      <t>ジギョウリョウ</t>
    </rPh>
    <rPh sb="137" eb="139">
      <t>ハアク</t>
    </rPh>
    <rPh sb="140" eb="142">
      <t>ケントウ</t>
    </rPh>
    <rPh sb="143" eb="144">
      <t>オコナ</t>
    </rPh>
    <rPh sb="177" eb="179">
      <t>カンロ</t>
    </rPh>
    <rPh sb="179" eb="183">
      <t>ケイネンカリツ</t>
    </rPh>
    <rPh sb="197" eb="198">
      <t>シタ</t>
    </rPh>
    <rPh sb="205" eb="208">
      <t>ケイネンカ</t>
    </rPh>
    <rPh sb="208" eb="209">
      <t>リツ</t>
    </rPh>
    <rPh sb="210" eb="212">
      <t>ジョウショウ</t>
    </rPh>
    <rPh sb="217" eb="219">
      <t>テキセツ</t>
    </rPh>
    <rPh sb="220" eb="222">
      <t>コウシン</t>
    </rPh>
    <rPh sb="222" eb="224">
      <t>ケイカク</t>
    </rPh>
    <rPh sb="227" eb="229">
      <t>シセツ</t>
    </rPh>
    <rPh sb="230" eb="233">
      <t>テキセイカ</t>
    </rPh>
    <rPh sb="234" eb="235">
      <t>ハカ</t>
    </rPh>
    <rPh sb="236" eb="238">
      <t>ヒツヨウ</t>
    </rPh>
    <rPh sb="263" eb="264">
      <t>ウエ</t>
    </rPh>
    <rPh sb="265" eb="266">
      <t>シタ</t>
    </rPh>
    <rPh sb="318" eb="320">
      <t>ケイカク</t>
    </rPh>
    <rPh sb="321" eb="323">
      <t>ケントウ</t>
    </rPh>
    <rPh sb="323" eb="325">
      <t>ケッカ</t>
    </rPh>
    <rPh sb="326" eb="327">
      <t>トモナ</t>
    </rPh>
    <phoneticPr fontId="4"/>
  </si>
  <si>
    <t>①経常収支比率：令和6年度は100％を下回り、類似団体平均を下回っている。人口減少等に伴う給水収益の減少に加え、資産減耗費や配水管の漏水修繕費用などの増加が主な要因となっている。今後、給水人口の減少等による水道料金収入の減少が見込まれる中、黒字化を図るために経費節減や料金収入の確保に努める。
③流動比率：令和6年度は類似団体平均を上回るが、今後の老朽管更新事業など資金残高の減少に対する財務安全性に留意した計画的な事業推進を図る。
④企業債残高対給水収益比率：従来からの企業債発行の抑制により、類似団体平均を下回っている。今後、老朽配水管の増加に伴い管路更新事業を推進する必要があることから、企業債発行による資金確保と財務健全性のバランスに留意する。
⑤料金回収率：令和6年度は100％を下回っており、今後は水道料金収入の総体的な減少が見込まれることから、適切な料金水準を確保するため、さらなる経費削減を図るとともに、受水費水準や経費の変動に合わせた料金水準の適正化を図る。
⑥給水原価：令和6年度は類似団体平均を上回っているが、地理的条件等による受水費や減価償却費の影響がある。施設管理などの効率化を積極的に進めることで低廉な水の供給ができるよう努める。
⑧有収率：令和6年度は類似団体平均を下回っているが、漏水箇所の修繕に伴い回復が見込まれる。今後も漏水調査の方法を見直し早期漏水発見に努めるとともに、適切な老朽管更新計画により耐震化を図ることで漏水発生の抑制に努める。</t>
    <rPh sb="19" eb="21">
      <t>シタマワ</t>
    </rPh>
    <rPh sb="37" eb="39">
      <t>ジンコウ</t>
    </rPh>
    <rPh sb="39" eb="41">
      <t>ゲンショウ</t>
    </rPh>
    <rPh sb="41" eb="42">
      <t>トウ</t>
    </rPh>
    <rPh sb="43" eb="44">
      <t>トモナ</t>
    </rPh>
    <rPh sb="45" eb="47">
      <t>キュウスイ</t>
    </rPh>
    <rPh sb="47" eb="49">
      <t>シュウエキ</t>
    </rPh>
    <rPh sb="50" eb="52">
      <t>ゲンショウ</t>
    </rPh>
    <rPh sb="53" eb="54">
      <t>クワ</t>
    </rPh>
    <rPh sb="56" eb="58">
      <t>シサン</t>
    </rPh>
    <rPh sb="58" eb="61">
      <t>ゲンモウヒ</t>
    </rPh>
    <rPh sb="62" eb="65">
      <t>ハイスイカン</t>
    </rPh>
    <rPh sb="66" eb="70">
      <t>ロウスイシュウゼン</t>
    </rPh>
    <rPh sb="70" eb="72">
      <t>ヒヨウ</t>
    </rPh>
    <rPh sb="122" eb="123">
      <t>カ</t>
    </rPh>
    <rPh sb="124" eb="125">
      <t>ハカ</t>
    </rPh>
    <rPh sb="191" eb="192">
      <t>タイ</t>
    </rPh>
    <rPh sb="231" eb="233">
      <t>ジュウライ</t>
    </rPh>
    <rPh sb="310" eb="315">
      <t>ザイムケンゼンセイ</t>
    </rPh>
    <rPh sb="345" eb="346">
      <t>シタ</t>
    </rPh>
    <rPh sb="416" eb="418">
      <t>ケイヒ</t>
    </rPh>
    <rPh sb="548" eb="549">
      <t>シタ</t>
    </rPh>
    <rPh sb="556" eb="558">
      <t>ロウスイ</t>
    </rPh>
    <rPh sb="558" eb="560">
      <t>カショ</t>
    </rPh>
    <rPh sb="561" eb="563">
      <t>シュウゼン</t>
    </rPh>
    <rPh sb="564" eb="565">
      <t>トモナ</t>
    </rPh>
    <rPh sb="566" eb="568">
      <t>カイフク</t>
    </rPh>
    <rPh sb="569" eb="571">
      <t>ミコ</t>
    </rPh>
    <rPh sb="575" eb="577">
      <t>コンゴ</t>
    </rPh>
    <rPh sb="583" eb="585">
      <t>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</si>
</sst>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0.15</c:v>
                </c:pt>
                <c:pt idx="1">
                  <c:v>0.63</c:v>
                </c:pt>
                <c:pt idx="2">
                  <c:v>0.68</c:v>
                </c:pt>
                <c:pt idx="3">
                  <c:v>0.32</c:v>
                </c:pt>
                <c:pt idx="4">
                  <c:v>0.44</c:v>
                </c:pt>
              </c:numCache>
            </c:numRef>
          </c:val>
          <c:extLst>
            <c:ext xmlns:c16="http://schemas.microsoft.com/office/drawing/2014/chart" uri="{C3380CC4-5D6E-409C-BE32-E72D297353CC}">
              <c16:uniqueId val="{00000000-244F-40B5-9A97-9D19CBAC36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44F-40B5-9A97-9D19CBAC36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74.86</c:v>
                </c:pt>
                <c:pt idx="1">
                  <c:v>68.290000000000006</c:v>
                </c:pt>
                <c:pt idx="2">
                  <c:v>71</c:v>
                </c:pt>
                <c:pt idx="3">
                  <c:v>77.3</c:v>
                </c:pt>
                <c:pt idx="4">
                  <c:v>92.51</c:v>
                </c:pt>
              </c:numCache>
            </c:numRef>
          </c:val>
          <c:extLst>
            <c:ext xmlns:c16="http://schemas.microsoft.com/office/drawing/2014/chart" uri="{C3380CC4-5D6E-409C-BE32-E72D297353CC}">
              <c16:uniqueId val="{00000000-26FD-4E5D-8E25-56B1037C95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26FD-4E5D-8E25-56B1037C95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c:v>
                </c:pt>
                <c:pt idx="1">
                  <c:v>80.52</c:v>
                </c:pt>
                <c:pt idx="2">
                  <c:v>80.55</c:v>
                </c:pt>
                <c:pt idx="3">
                  <c:v>75.89</c:v>
                </c:pt>
                <c:pt idx="4">
                  <c:v>72.3</c:v>
                </c:pt>
              </c:numCache>
            </c:numRef>
          </c:val>
          <c:extLst>
            <c:ext xmlns:c16="http://schemas.microsoft.com/office/drawing/2014/chart" uri="{C3380CC4-5D6E-409C-BE32-E72D297353CC}">
              <c16:uniqueId val="{00000000-FCE6-46B6-A061-F97E3552BA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CE6-46B6-A061-F97E3552BA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115.83</c:v>
                </c:pt>
                <c:pt idx="1">
                  <c:v>112.38</c:v>
                </c:pt>
                <c:pt idx="2">
                  <c:v>103.95</c:v>
                </c:pt>
                <c:pt idx="3">
                  <c:v>103.95</c:v>
                </c:pt>
                <c:pt idx="4">
                  <c:v>99.04</c:v>
                </c:pt>
              </c:numCache>
            </c:numRef>
          </c:val>
          <c:extLst>
            <c:ext xmlns:c16="http://schemas.microsoft.com/office/drawing/2014/chart" uri="{C3380CC4-5D6E-409C-BE32-E72D297353CC}">
              <c16:uniqueId val="{00000000-22A9-4ED6-B469-D840F156C3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2A9-4ED6-B469-D840F156C3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55.33</c:v>
                </c:pt>
                <c:pt idx="1">
                  <c:v>56.34</c:v>
                </c:pt>
                <c:pt idx="2">
                  <c:v>57.71</c:v>
                </c:pt>
                <c:pt idx="3">
                  <c:v>56.14</c:v>
                </c:pt>
                <c:pt idx="4">
                  <c:v>57.33</c:v>
                </c:pt>
              </c:numCache>
            </c:numRef>
          </c:val>
          <c:extLst>
            <c:ext xmlns:c16="http://schemas.microsoft.com/office/drawing/2014/chart" uri="{C3380CC4-5D6E-409C-BE32-E72D297353CC}">
              <c16:uniqueId val="{00000000-48B1-475C-A63C-9002E243B4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48B1-475C-A63C-9002E243B4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17.3</c:v>
                </c:pt>
                <c:pt idx="1">
                  <c:v>16.88</c:v>
                </c:pt>
                <c:pt idx="2">
                  <c:v>16.89</c:v>
                </c:pt>
                <c:pt idx="3">
                  <c:v>19.350000000000001</c:v>
                </c:pt>
                <c:pt idx="4">
                  <c:v>20.21</c:v>
                </c:pt>
              </c:numCache>
            </c:numRef>
          </c:val>
          <c:extLst>
            <c:ext xmlns:c16="http://schemas.microsoft.com/office/drawing/2014/chart" uri="{C3380CC4-5D6E-409C-BE32-E72D297353CC}">
              <c16:uniqueId val="{00000000-F3AD-419C-BE47-5FF3A482A0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3AD-419C-BE47-5FF3A482A0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64-4952-8BEF-4F7DD28DCE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CF64-4952-8BEF-4F7DD28DCE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557.1</c:v>
                </c:pt>
                <c:pt idx="1">
                  <c:v>652.87</c:v>
                </c:pt>
                <c:pt idx="2">
                  <c:v>517.84</c:v>
                </c:pt>
                <c:pt idx="3">
                  <c:v>400.16</c:v>
                </c:pt>
                <c:pt idx="4">
                  <c:v>582.79999999999995</c:v>
                </c:pt>
              </c:numCache>
            </c:numRef>
          </c:val>
          <c:extLst>
            <c:ext xmlns:c16="http://schemas.microsoft.com/office/drawing/2014/chart" uri="{C3380CC4-5D6E-409C-BE32-E72D297353CC}">
              <c16:uniqueId val="{00000000-887D-473C-A2DB-94DE89F14F0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87D-473C-A2DB-94DE89F14F0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85.35</c:v>
                </c:pt>
                <c:pt idx="1">
                  <c:v>77.959999999999994</c:v>
                </c:pt>
                <c:pt idx="2">
                  <c:v>77.2</c:v>
                </c:pt>
                <c:pt idx="3">
                  <c:v>74.569999999999993</c:v>
                </c:pt>
                <c:pt idx="4">
                  <c:v>69.58</c:v>
                </c:pt>
              </c:numCache>
            </c:numRef>
          </c:val>
          <c:extLst>
            <c:ext xmlns:c16="http://schemas.microsoft.com/office/drawing/2014/chart" uri="{C3380CC4-5D6E-409C-BE32-E72D297353CC}">
              <c16:uniqueId val="{00000000-C0D0-459C-B022-0CCC0FC80C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C0D0-459C-B022-0CCC0FC80C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102.33</c:v>
                </c:pt>
                <c:pt idx="1">
                  <c:v>99.36</c:v>
                </c:pt>
                <c:pt idx="2">
                  <c:v>103.23</c:v>
                </c:pt>
                <c:pt idx="3">
                  <c:v>101.68</c:v>
                </c:pt>
                <c:pt idx="4">
                  <c:v>97.66</c:v>
                </c:pt>
              </c:numCache>
            </c:numRef>
          </c:val>
          <c:extLst>
            <c:ext xmlns:c16="http://schemas.microsoft.com/office/drawing/2014/chart" uri="{C3380CC4-5D6E-409C-BE32-E72D297353CC}">
              <c16:uniqueId val="{00000000-E9EC-49FF-A7AE-40E70B48EE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9EC-49FF-A7AE-40E70B48EE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256.05</c:v>
                </c:pt>
                <c:pt idx="1">
                  <c:v>261.52</c:v>
                </c:pt>
                <c:pt idx="2">
                  <c:v>250.13</c:v>
                </c:pt>
                <c:pt idx="3">
                  <c:v>253.08</c:v>
                </c:pt>
                <c:pt idx="4">
                  <c:v>257.85000000000002</c:v>
                </c:pt>
              </c:numCache>
            </c:numRef>
          </c:val>
          <c:extLst>
            <c:ext xmlns:c16="http://schemas.microsoft.com/office/drawing/2014/chart" uri="{C3380CC4-5D6E-409C-BE32-E72D297353CC}">
              <c16:uniqueId val="{00000000-421D-4AB1-9145-EBE40EA48B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21D-4AB1-9145-EBE40EA48B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9"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宮城県　角田市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26469</v>
      </c>
      <c r="AM8" s="44"/>
      <c r="AN8" s="44"/>
      <c r="AO8" s="44"/>
      <c r="AP8" s="44"/>
      <c r="AQ8" s="44"/>
      <c r="AR8" s="44"/>
      <c r="AS8" s="44"/>
      <c r="AT8" s="45">
        <f>データ!$S$6</f>
        <v>147.53</v>
      </c>
      <c r="AU8" s="46"/>
      <c r="AV8" s="46"/>
      <c r="AW8" s="46"/>
      <c r="AX8" s="46"/>
      <c r="AY8" s="46"/>
      <c r="AZ8" s="46"/>
      <c r="BA8" s="46"/>
      <c r="BB8" s="47">
        <f>データ!$T$6</f>
        <v>179.41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90.15</v>
      </c>
      <c r="J10" s="46"/>
      <c r="K10" s="46"/>
      <c r="L10" s="46"/>
      <c r="M10" s="46"/>
      <c r="N10" s="46"/>
      <c r="O10" s="80"/>
      <c r="P10" s="47">
        <f>データ!$P$6</f>
        <v>97.01</v>
      </c>
      <c r="Q10" s="47"/>
      <c r="R10" s="47"/>
      <c r="S10" s="47"/>
      <c r="T10" s="47"/>
      <c r="U10" s="47"/>
      <c r="V10" s="47"/>
      <c r="W10" s="44">
        <f>データ!$Q$6</f>
        <v>4780</v>
      </c>
      <c r="X10" s="44"/>
      <c r="Y10" s="44"/>
      <c r="Z10" s="44"/>
      <c r="AA10" s="44"/>
      <c r="AB10" s="44"/>
      <c r="AC10" s="44"/>
      <c r="AD10" s="2"/>
      <c r="AE10" s="2"/>
      <c r="AF10" s="2"/>
      <c r="AG10" s="2"/>
      <c r="AH10" s="2"/>
      <c r="AI10" s="2"/>
      <c r="AJ10" s="2"/>
      <c r="AK10" s="2"/>
      <c r="AL10" s="44">
        <f>データ!$U$6</f>
        <v>25464</v>
      </c>
      <c r="AM10" s="44"/>
      <c r="AN10" s="44"/>
      <c r="AO10" s="44"/>
      <c r="AP10" s="44"/>
      <c r="AQ10" s="44"/>
      <c r="AR10" s="44"/>
      <c r="AS10" s="44"/>
      <c r="AT10" s="45">
        <f>データ!$V$6</f>
        <v>147.53</v>
      </c>
      <c r="AU10" s="46"/>
      <c r="AV10" s="46"/>
      <c r="AW10" s="46"/>
      <c r="AX10" s="46"/>
      <c r="AY10" s="46"/>
      <c r="AZ10" s="46"/>
      <c r="BA10" s="46"/>
      <c r="BB10" s="47">
        <f>データ!$W$6</f>
        <v>172.6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5Pqsu9mCRAdWAxATz+p41ms49IoXoUg/bD7xRuLptLn6AphEuBHMhGlAHcekauhuXzHIo/zbZTjT4LaQh16JQ==" saltValue="GX0CT09iO/neBEovz/OZ1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42081</v>
      </c>
      <c r="D6" s="20">
        <f t="shared" si="3"/>
        <v>46</v>
      </c>
      <c r="E6" s="20">
        <f t="shared" si="3"/>
        <v>1</v>
      </c>
      <c r="F6" s="20">
        <f t="shared" si="3"/>
        <v>0</v>
      </c>
      <c r="G6" s="20">
        <f t="shared" si="3"/>
        <v>1</v>
      </c>
      <c r="H6" s="20" t="str">
        <f t="shared" si="3"/>
        <v>宮城県　角田市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90.15</v>
      </c>
      <c r="P6" s="21">
        <f t="shared" si="3"/>
        <v>97.01</v>
      </c>
      <c r="Q6" s="21">
        <f t="shared" si="3"/>
        <v>4780</v>
      </c>
      <c r="R6" s="21">
        <f t="shared" si="3"/>
        <v>26469</v>
      </c>
      <c r="S6" s="21">
        <f t="shared" si="3"/>
        <v>147.53</v>
      </c>
      <c r="T6" s="21">
        <f t="shared" si="3"/>
        <v>179.41</v>
      </c>
      <c r="U6" s="21">
        <f t="shared" si="3"/>
        <v>25464</v>
      </c>
      <c r="V6" s="21">
        <f t="shared" si="3"/>
        <v>147.53</v>
      </c>
      <c r="W6" s="21">
        <f t="shared" si="3"/>
        <v>172.6</v>
      </c>
      <c r="X6" s="22">
        <f>IF(X7="",NA(),X7)</f>
        <v>115.83</v>
      </c>
      <c r="Y6" s="22">
        <f t="shared" ref="Y6:AG6" si="4">IF(Y7="",NA(),Y7)</f>
        <v>112.38</v>
      </c>
      <c r="Z6" s="22">
        <f t="shared" si="4"/>
        <v>103.95</v>
      </c>
      <c r="AA6" s="22">
        <f t="shared" si="4"/>
        <v>103.95</v>
      </c>
      <c r="AB6" s="22">
        <f t="shared" si="4"/>
        <v>99.04</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557.1</v>
      </c>
      <c r="AU6" s="22">
        <f t="shared" ref="AU6:BC6" si="6">IF(AU7="",NA(),AU7)</f>
        <v>652.87</v>
      </c>
      <c r="AV6" s="22">
        <f t="shared" si="6"/>
        <v>517.84</v>
      </c>
      <c r="AW6" s="22">
        <f t="shared" si="6"/>
        <v>400.16</v>
      </c>
      <c r="AX6" s="22">
        <f t="shared" si="6"/>
        <v>582.79999999999995</v>
      </c>
      <c r="AY6" s="22">
        <f t="shared" si="6"/>
        <v>367.55</v>
      </c>
      <c r="AZ6" s="22">
        <f t="shared" si="6"/>
        <v>378.56</v>
      </c>
      <c r="BA6" s="22">
        <f t="shared" si="6"/>
        <v>364.46</v>
      </c>
      <c r="BB6" s="22">
        <f t="shared" si="6"/>
        <v>338.89</v>
      </c>
      <c r="BC6" s="22">
        <f t="shared" si="6"/>
        <v>352.34</v>
      </c>
      <c r="BD6" s="21" t="str">
        <f>IF(BD7="","",IF(BD7="-","【-】","【"&amp;SUBSTITUTE(TEXT(BD7,"#,##0.00"),"-","△")&amp;"】"))</f>
        <v>【239.69】</v>
      </c>
      <c r="BE6" s="22">
        <f>IF(BE7="",NA(),BE7)</f>
        <v>85.35</v>
      </c>
      <c r="BF6" s="22">
        <f t="shared" ref="BF6:BN6" si="7">IF(BF7="",NA(),BF7)</f>
        <v>77.959999999999994</v>
      </c>
      <c r="BG6" s="22">
        <f t="shared" si="7"/>
        <v>77.2</v>
      </c>
      <c r="BH6" s="22">
        <f t="shared" si="7"/>
        <v>74.569999999999993</v>
      </c>
      <c r="BI6" s="22">
        <f t="shared" si="7"/>
        <v>69.58</v>
      </c>
      <c r="BJ6" s="22">
        <f t="shared" si="7"/>
        <v>418.68</v>
      </c>
      <c r="BK6" s="22">
        <f t="shared" si="7"/>
        <v>395.68</v>
      </c>
      <c r="BL6" s="22">
        <f t="shared" si="7"/>
        <v>403.72</v>
      </c>
      <c r="BM6" s="22">
        <f t="shared" si="7"/>
        <v>400.21</v>
      </c>
      <c r="BN6" s="22">
        <f t="shared" si="7"/>
        <v>391.13</v>
      </c>
      <c r="BO6" s="21" t="str">
        <f>IF(BO7="","",IF(BO7="-","【-】","【"&amp;SUBSTITUTE(TEXT(BO7,"#,##0.00"),"-","△")&amp;"】"))</f>
        <v>【264.86】</v>
      </c>
      <c r="BP6" s="22">
        <f>IF(BP7="",NA(),BP7)</f>
        <v>102.33</v>
      </c>
      <c r="BQ6" s="22">
        <f t="shared" ref="BQ6:BY6" si="8">IF(BQ7="",NA(),BQ7)</f>
        <v>99.36</v>
      </c>
      <c r="BR6" s="22">
        <f t="shared" si="8"/>
        <v>103.23</v>
      </c>
      <c r="BS6" s="22">
        <f t="shared" si="8"/>
        <v>101.68</v>
      </c>
      <c r="BT6" s="22">
        <f t="shared" si="8"/>
        <v>97.66</v>
      </c>
      <c r="BU6" s="22">
        <f t="shared" si="8"/>
        <v>94.78</v>
      </c>
      <c r="BV6" s="22">
        <f t="shared" si="8"/>
        <v>97.59</v>
      </c>
      <c r="BW6" s="22">
        <f t="shared" si="8"/>
        <v>92.17</v>
      </c>
      <c r="BX6" s="22">
        <f t="shared" si="8"/>
        <v>92.83</v>
      </c>
      <c r="BY6" s="22">
        <f t="shared" si="8"/>
        <v>92.16</v>
      </c>
      <c r="BZ6" s="21" t="str">
        <f>IF(BZ7="","",IF(BZ7="-","【-】","【"&amp;SUBSTITUTE(TEXT(BZ7,"#,##0.00"),"-","△")&amp;"】"))</f>
        <v>【97.59】</v>
      </c>
      <c r="CA6" s="22">
        <f>IF(CA7="",NA(),CA7)</f>
        <v>256.05</v>
      </c>
      <c r="CB6" s="22">
        <f t="shared" ref="CB6:CJ6" si="9">IF(CB7="",NA(),CB7)</f>
        <v>261.52</v>
      </c>
      <c r="CC6" s="22">
        <f t="shared" si="9"/>
        <v>250.13</v>
      </c>
      <c r="CD6" s="22">
        <f t="shared" si="9"/>
        <v>253.08</v>
      </c>
      <c r="CE6" s="22">
        <f t="shared" si="9"/>
        <v>257.85000000000002</v>
      </c>
      <c r="CF6" s="22">
        <f t="shared" si="9"/>
        <v>181.3</v>
      </c>
      <c r="CG6" s="22">
        <f t="shared" si="9"/>
        <v>181.71</v>
      </c>
      <c r="CH6" s="22">
        <f t="shared" si="9"/>
        <v>188.51</v>
      </c>
      <c r="CI6" s="22">
        <f t="shared" si="9"/>
        <v>189.43</v>
      </c>
      <c r="CJ6" s="22">
        <f t="shared" si="9"/>
        <v>196.75</v>
      </c>
      <c r="CK6" s="21" t="str">
        <f>IF(CK7="","",IF(CK7="-","【-】","【"&amp;SUBSTITUTE(TEXT(CK7,"#,##0.00"),"-","△")&amp;"】"))</f>
        <v>【181.66】</v>
      </c>
      <c r="CL6" s="22">
        <f>IF(CL7="",NA(),CL7)</f>
        <v>74.86</v>
      </c>
      <c r="CM6" s="22">
        <f t="shared" ref="CM6:CU6" si="10">IF(CM7="",NA(),CM7)</f>
        <v>68.290000000000006</v>
      </c>
      <c r="CN6" s="22">
        <f t="shared" si="10"/>
        <v>71</v>
      </c>
      <c r="CO6" s="22">
        <f t="shared" si="10"/>
        <v>77.3</v>
      </c>
      <c r="CP6" s="22">
        <f t="shared" si="10"/>
        <v>92.51</v>
      </c>
      <c r="CQ6" s="22">
        <f t="shared" si="10"/>
        <v>55.89</v>
      </c>
      <c r="CR6" s="22">
        <f t="shared" si="10"/>
        <v>55.72</v>
      </c>
      <c r="CS6" s="22">
        <f t="shared" si="10"/>
        <v>55.31</v>
      </c>
      <c r="CT6" s="22">
        <f t="shared" si="10"/>
        <v>55.14</v>
      </c>
      <c r="CU6" s="22">
        <f t="shared" si="10"/>
        <v>54.99</v>
      </c>
      <c r="CV6" s="21" t="str">
        <f>IF(CV7="","",IF(CV7="-","【-】","【"&amp;SUBSTITUTE(TEXT(CV7,"#,##0.00"),"-","△")&amp;"】"))</f>
        <v>【60.21】</v>
      </c>
      <c r="CW6" s="22">
        <f>IF(CW7="",NA(),CW7)</f>
        <v>81</v>
      </c>
      <c r="CX6" s="22">
        <f t="shared" ref="CX6:DF6" si="11">IF(CX7="",NA(),CX7)</f>
        <v>80.52</v>
      </c>
      <c r="CY6" s="22">
        <f t="shared" si="11"/>
        <v>80.55</v>
      </c>
      <c r="CZ6" s="22">
        <f t="shared" si="11"/>
        <v>75.89</v>
      </c>
      <c r="DA6" s="22">
        <f t="shared" si="11"/>
        <v>72.3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55.33</v>
      </c>
      <c r="DI6" s="22">
        <f t="shared" ref="DI6:DQ6" si="12">IF(DI7="",NA(),DI7)</f>
        <v>56.34</v>
      </c>
      <c r="DJ6" s="22">
        <f t="shared" si="12"/>
        <v>57.71</v>
      </c>
      <c r="DK6" s="22">
        <f t="shared" si="12"/>
        <v>56.14</v>
      </c>
      <c r="DL6" s="22">
        <f t="shared" si="12"/>
        <v>57.33</v>
      </c>
      <c r="DM6" s="22">
        <f t="shared" si="12"/>
        <v>50.63</v>
      </c>
      <c r="DN6" s="22">
        <f t="shared" si="12"/>
        <v>51.29</v>
      </c>
      <c r="DO6" s="22">
        <f t="shared" si="12"/>
        <v>52.2</v>
      </c>
      <c r="DP6" s="22">
        <f t="shared" si="12"/>
        <v>52.7</v>
      </c>
      <c r="DQ6" s="22">
        <f t="shared" si="12"/>
        <v>53.48</v>
      </c>
      <c r="DR6" s="21" t="str">
        <f>IF(DR7="","",IF(DR7="-","【-】","【"&amp;SUBSTITUTE(TEXT(DR7,"#,##0.00"),"-","△")&amp;"】"))</f>
        <v>【52.41】</v>
      </c>
      <c r="DS6" s="22">
        <f>IF(DS7="",NA(),DS7)</f>
        <v>17.3</v>
      </c>
      <c r="DT6" s="22">
        <f t="shared" ref="DT6:EB6" si="13">IF(DT7="",NA(),DT7)</f>
        <v>16.88</v>
      </c>
      <c r="DU6" s="22">
        <f t="shared" si="13"/>
        <v>16.89</v>
      </c>
      <c r="DV6" s="22">
        <f t="shared" si="13"/>
        <v>19.350000000000001</v>
      </c>
      <c r="DW6" s="22">
        <f t="shared" si="13"/>
        <v>20.21</v>
      </c>
      <c r="DX6" s="22">
        <f t="shared" si="13"/>
        <v>18.28</v>
      </c>
      <c r="DY6" s="22">
        <f t="shared" si="13"/>
        <v>19.61</v>
      </c>
      <c r="DZ6" s="22">
        <f t="shared" si="13"/>
        <v>20.73</v>
      </c>
      <c r="EA6" s="22">
        <f t="shared" si="13"/>
        <v>22.86</v>
      </c>
      <c r="EB6" s="22">
        <f t="shared" si="13"/>
        <v>24.31</v>
      </c>
      <c r="EC6" s="21" t="str">
        <f>IF(EC7="","",IF(EC7="-","【-】","【"&amp;SUBSTITUTE(TEXT(EC7,"#,##0.00"),"-","△")&amp;"】"))</f>
        <v>【26.78】</v>
      </c>
      <c r="ED6" s="22">
        <f>IF(ED7="",NA(),ED7)</f>
        <v>0.15</v>
      </c>
      <c r="EE6" s="22">
        <f t="shared" ref="EE6:EM6" si="14">IF(EE7="",NA(),EE7)</f>
        <v>0.63</v>
      </c>
      <c r="EF6" s="22">
        <f t="shared" si="14"/>
        <v>0.68</v>
      </c>
      <c r="EG6" s="22">
        <f t="shared" si="14"/>
        <v>0.32</v>
      </c>
      <c r="EH6" s="22">
        <f t="shared" si="14"/>
        <v>0.44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42081</v>
      </c>
      <c r="D7" s="24">
        <v>46</v>
      </c>
      <c r="E7" s="24">
        <v>1</v>
      </c>
      <c r="F7" s="24">
        <v>0</v>
      </c>
      <c r="G7" s="24">
        <v>1</v>
      </c>
      <c r="H7" s="24" t="s">
        <v>93</v>
      </c>
      <c r="I7" s="24" t="s">
        <v>94</v>
      </c>
      <c r="J7" s="24" t="s">
        <v>95</v>
      </c>
      <c r="K7" s="24" t="s">
        <v>96</v>
      </c>
      <c r="L7" s="24" t="s">
        <v>97</v>
      </c>
      <c r="M7" s="24" t="s">
        <v>98</v>
      </c>
      <c r="N7" s="25" t="s">
        <v>99</v>
      </c>
      <c r="O7" s="25">
        <v>90.15</v>
      </c>
      <c r="P7" s="25">
        <v>97.01</v>
      </c>
      <c r="Q7" s="25">
        <v>4780</v>
      </c>
      <c r="R7" s="25">
        <v>26469</v>
      </c>
      <c r="S7" s="25">
        <v>147.53</v>
      </c>
      <c r="T7" s="25">
        <v>179.41</v>
      </c>
      <c r="U7" s="25">
        <v>25464</v>
      </c>
      <c r="V7" s="25">
        <v>147.53</v>
      </c>
      <c r="W7" s="25">
        <v>172.6</v>
      </c>
      <c r="X7" s="25">
        <v>115.83</v>
      </c>
      <c r="Y7" s="25">
        <v>112.38</v>
      </c>
      <c r="Z7" s="25">
        <v>103.95</v>
      </c>
      <c r="AA7" s="25">
        <v>103.95</v>
      </c>
      <c r="AB7" s="25">
        <v>99.04</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557.1</v>
      </c>
      <c r="AU7" s="25">
        <v>652.87</v>
      </c>
      <c r="AV7" s="25">
        <v>517.84</v>
      </c>
      <c r="AW7" s="25">
        <v>400.16</v>
      </c>
      <c r="AX7" s="25">
        <v>582.79999999999995</v>
      </c>
      <c r="AY7" s="25">
        <v>367.55</v>
      </c>
      <c r="AZ7" s="25">
        <v>378.56</v>
      </c>
      <c r="BA7" s="25">
        <v>364.46</v>
      </c>
      <c r="BB7" s="25">
        <v>338.89</v>
      </c>
      <c r="BC7" s="25">
        <v>352.34</v>
      </c>
      <c r="BD7" s="25">
        <v>239.69</v>
      </c>
      <c r="BE7" s="25">
        <v>85.35</v>
      </c>
      <c r="BF7" s="25">
        <v>77.959999999999994</v>
      </c>
      <c r="BG7" s="25">
        <v>77.2</v>
      </c>
      <c r="BH7" s="25">
        <v>74.569999999999993</v>
      </c>
      <c r="BI7" s="25">
        <v>69.58</v>
      </c>
      <c r="BJ7" s="25">
        <v>418.68</v>
      </c>
      <c r="BK7" s="25">
        <v>395.68</v>
      </c>
      <c r="BL7" s="25">
        <v>403.72</v>
      </c>
      <c r="BM7" s="25">
        <v>400.21</v>
      </c>
      <c r="BN7" s="25">
        <v>391.13</v>
      </c>
      <c r="BO7" s="25">
        <v>264.86</v>
      </c>
      <c r="BP7" s="25">
        <v>102.33</v>
      </c>
      <c r="BQ7" s="25">
        <v>99.36</v>
      </c>
      <c r="BR7" s="25">
        <v>103.23</v>
      </c>
      <c r="BS7" s="25">
        <v>101.68</v>
      </c>
      <c r="BT7" s="25">
        <v>97.66</v>
      </c>
      <c r="BU7" s="25">
        <v>94.78</v>
      </c>
      <c r="BV7" s="25">
        <v>97.59</v>
      </c>
      <c r="BW7" s="25">
        <v>92.17</v>
      </c>
      <c r="BX7" s="25">
        <v>92.83</v>
      </c>
      <c r="BY7" s="25">
        <v>92.16</v>
      </c>
      <c r="BZ7" s="25">
        <v>97.59</v>
      </c>
      <c r="CA7" s="25">
        <v>256.05</v>
      </c>
      <c r="CB7" s="25">
        <v>261.52</v>
      </c>
      <c r="CC7" s="25">
        <v>250.13</v>
      </c>
      <c r="CD7" s="25">
        <v>253.08</v>
      </c>
      <c r="CE7" s="25">
        <v>257.85000000000002</v>
      </c>
      <c r="CF7" s="25">
        <v>181.3</v>
      </c>
      <c r="CG7" s="25">
        <v>181.71</v>
      </c>
      <c r="CH7" s="25">
        <v>188.51</v>
      </c>
      <c r="CI7" s="25">
        <v>189.43</v>
      </c>
      <c r="CJ7" s="25">
        <v>196.75</v>
      </c>
      <c r="CK7" s="25">
        <v>181.66</v>
      </c>
      <c r="CL7" s="25">
        <v>74.86</v>
      </c>
      <c r="CM7" s="25">
        <v>68.290000000000006</v>
      </c>
      <c r="CN7" s="25">
        <v>71</v>
      </c>
      <c r="CO7" s="25">
        <v>77.3</v>
      </c>
      <c r="CP7" s="25">
        <v>92.51</v>
      </c>
      <c r="CQ7" s="25">
        <v>55.89</v>
      </c>
      <c r="CR7" s="25">
        <v>55.72</v>
      </c>
      <c r="CS7" s="25">
        <v>55.31</v>
      </c>
      <c r="CT7" s="25">
        <v>55.14</v>
      </c>
      <c r="CU7" s="25">
        <v>54.99</v>
      </c>
      <c r="CV7" s="25">
        <v>60.21</v>
      </c>
      <c r="CW7" s="25">
        <v>81</v>
      </c>
      <c r="CX7" s="25">
        <v>80.52</v>
      </c>
      <c r="CY7" s="25">
        <v>80.55</v>
      </c>
      <c r="CZ7" s="25">
        <v>75.89</v>
      </c>
      <c r="DA7" s="25">
        <v>72.3</v>
      </c>
      <c r="DB7" s="25">
        <v>81.27</v>
      </c>
      <c r="DC7" s="25">
        <v>81.260000000000005</v>
      </c>
      <c r="DD7" s="25">
        <v>80.36</v>
      </c>
      <c r="DE7" s="25">
        <v>80.13</v>
      </c>
      <c r="DF7" s="25">
        <v>79.34</v>
      </c>
      <c r="DG7" s="25">
        <v>89.21</v>
      </c>
      <c r="DH7" s="25">
        <v>55.33</v>
      </c>
      <c r="DI7" s="25">
        <v>56.34</v>
      </c>
      <c r="DJ7" s="25">
        <v>57.71</v>
      </c>
      <c r="DK7" s="25">
        <v>56.14</v>
      </c>
      <c r="DL7" s="25">
        <v>57.33</v>
      </c>
      <c r="DM7" s="25">
        <v>50.63</v>
      </c>
      <c r="DN7" s="25">
        <v>51.29</v>
      </c>
      <c r="DO7" s="25">
        <v>52.2</v>
      </c>
      <c r="DP7" s="25">
        <v>52.7</v>
      </c>
      <c r="DQ7" s="25">
        <v>53.48</v>
      </c>
      <c r="DR7" s="25">
        <v>52.41</v>
      </c>
      <c r="DS7" s="25">
        <v>17.3</v>
      </c>
      <c r="DT7" s="25">
        <v>16.88</v>
      </c>
      <c r="DU7" s="25">
        <v>16.89</v>
      </c>
      <c r="DV7" s="25">
        <v>19.350000000000001</v>
      </c>
      <c r="DW7" s="25">
        <v>20.21</v>
      </c>
      <c r="DX7" s="25">
        <v>18.28</v>
      </c>
      <c r="DY7" s="25">
        <v>19.61</v>
      </c>
      <c r="DZ7" s="25">
        <v>20.73</v>
      </c>
      <c r="EA7" s="25">
        <v>22.86</v>
      </c>
      <c r="EB7" s="25">
        <v>24.31</v>
      </c>
      <c r="EC7" s="25">
        <v>26.78</v>
      </c>
      <c r="ED7" s="25">
        <v>0.15</v>
      </c>
      <c r="EE7" s="25">
        <v>0.63</v>
      </c>
      <c r="EF7" s="25">
        <v>0.68</v>
      </c>
      <c r="EG7" s="25">
        <v>0.32</v>
      </c>
      <c r="EH7" s="25">
        <v>0.44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2026-02-02T02:33:54Z</cp:lastPrinted>
  <dcterms:created xsi:type="dcterms:W3CDTF">2025-12-12T09:11:20Z</dcterms:created>
  <dcterms:modified xsi:type="dcterms:W3CDTF">2026-02-13T07:23:03Z</dcterms:modified>
  <cp:category/>
</cp:coreProperties>
</file>