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AI8" i="4"/>
  <c r="Z8" i="4"/>
  <c r="R8" i="4"/>
  <c r="J8" i="4"/>
  <c r="B6" i="4"/>
  <c r="C10" i="5" l="1"/>
  <c r="D10" i="5"/>
  <c r="E10" i="5"/>
  <c r="B10" i="5"/>
</calcChain>
</file>

<file path=xl/sharedStrings.xml><?xml version="1.0" encoding="utf-8"?>
<sst xmlns="http://schemas.openxmlformats.org/spreadsheetml/2006/main" count="217" uniqueCount="106">
  <si>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</si>
  <si>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</si>
  <si>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</si>
  <si>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</si>
  <si>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</si>
  <si>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</si>
  <si>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</si>
  <si>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</si>
  <si>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</si>
  <si>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</si>
  <si>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</si>
  <si>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</si>
  <si>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</si>
  <si>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</si>
  <si>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</si>
  <si>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</si>
  <si>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</si>
  <si>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</si>
  <si>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</si>
  <si>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</si>
  <si>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</si>
  <si>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</si>
  <si>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</si>
  <si>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</si>
  <si>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</si>
  <si>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</si>
  <si>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</si>
  <si>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</si>
  <si>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</si>
  <si>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</si>
  <si>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</si>
  <si>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</si>
  <si>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</si>
  <si>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</si>
  <si>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</si>
  <si>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</si>
  <si>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</si>
  <si>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</si>
  <si>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</si>
  <si>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</si>
  <si>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</si>
  <si>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</si>
  <si>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</si>
  <si>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</si>
  <si>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</si>
  <si>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</si>
  <si>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</si>
  <si>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</si>
  <si>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</si>
  <si>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</si>
  <si>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</si>
  <si>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</si>
  <si>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</si>
  <si>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</si>
  <si>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</si>
  <si>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</si>
  <si>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</si>
  <si>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</si>
  <si>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</si>
  <si>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</si>
  <si>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</si>
  <si>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</si>
  <si>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</si>
  <si>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</si>
  <si>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</si>
  <si>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</si>
  <si>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</si>
  <si>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</si>
  <si>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</si>
  <si>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</si>
  <si>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</si>
  <si>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</si>
  <si>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</si>
  <si>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</si>
  <si>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</si>
  <si>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</si>
  <si>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</si>
  <si>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</si>
  <si>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</si>
  <si>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</si>
  <si>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</si>
  <si>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</si>
  <si>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</si>
  <si>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</si>
  <si>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</si>
  <si>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</si>
  <si>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</si>
  <si>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</si>
  <si>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</si>
  <si>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</si>
  <si>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</si>
  <si>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</si>
  <si>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角田市</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</si>
  <si>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</si>
  <si>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</si>
  <si>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</si>
  <si>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</si>
  <si>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</si>
  <si>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</si>
  <si>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</si>
  <si>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</si>
  <si>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</si>
  <si>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</si>
  <si>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単年度収支はわずかながら黒字となっている。平成28年度から本格的に老朽配水管更新事業に取り組んでいるが、給水人口が減少していることから、経費を節減しながら保有している現金・預金を活用し、将来にわたり財源の確保に努める。</t>
    <phoneticPr fontId="4"/>
  </si>
  <si>
    <t xml:space="preserve">①経常収支比率における単年度収支が黒字になったが、平均値を下回っている。引き続き給水人口の減少や節水型社会への移行により水道料金収入の減少が見込まれる状況であることから、継続的な黒字を達成するため、経費の節減や財源の確保に努める。
②引き続き欠損金が発生しないように、経費の節減に努める。
③流動比率は平均値を上回っており現時点で財務安全性に問題はないと考えるが、今後は老朽配水管更新事業の推進により資金残高が減少することが見込まれるため、財務安全性を維持し計画的に事業を推進する。
④企業債残高対給水収益比率は、将来負担を考慮し企業債発行を控えているため、平均値を下回っている。老朽配水管更新費用は、企業債に依存せず保有している現金・預金を充当することを予定しており、本格的に更新事業がスタートした平成28年度以降も企業債残高対給水収益比率の当該値は数年間高くならない見込みであり、適切な投資規模により計画的に更新事業を推進する。
⑤料金回収率は平均値よりもわずかに低く100％を下回っているが、繰出基準に定める事由以外の繰出金によって収入不足を補てんしていない。引き続き健全な経営に努める。
⑥給水原価は事業費用の半分を受水費が占めており、平均値を上回っている。この状況は継続することが見込まれるため、他の維持管理費用等の節減等により給水原価の低減に努める。
⑦施設利用率は、平均値に比べ高い数値を示しており、施設効率の点から適正な規模となっている。
⑧有収率は、平均値を上回っているが昨年度と比較して低下している。引き続き漏水調査を通じて有収率の向上に努める。なお、平成23年度の数値は東日本大震災による水道管の破損によるものである。
</t>
    <rPh sb="309" eb="311">
      <t>ホユウ</t>
    </rPh>
    <phoneticPr fontId="4"/>
  </si>
  <si>
    <t xml:space="preserve">①有形固定資産減価償却率は、概ね平均値と近似しているが当該値は上昇傾向にあり、施設・管路の老朽化の進捗を示唆している。したがって平成28年度から本格的に老朽配水管更新事業を推進している。
②管路経年化率について、法定耐用年数を経過した配水管が増加していることから、平成28年度から本格的に老朽配水管更新事業を推進している。
③管路更新率については、平成28年度より老朽配水管更新事業を推進することで向上を図る。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</si>
</sst>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formatCode="#,##0.00;&quot;△&quot;#,##0.00">
                  <c:v>0</c:v>
                </c:pt>
                <c:pt idx="1">
                  <c:v>0.38</c:v>
                </c:pt>
                <c:pt idx="2">
                  <c:v>0.13</c:v>
                </c:pt>
                <c:pt idx="3">
                  <c:v>0.27</c:v>
                </c:pt>
                <c:pt idx="4" formatCode="#,##0.00;&quot;△&quot;#,##0.00">
                  <c:v>0</c:v>
                </c:pt>
              </c:numCache>
            </c:numRef>
          </c:val>
        </c:ser>
        <c:dLbls>
          <c:showLegendKey val="0"/>
          <c:showVal val="0"/>
          <c:showCatName val="0"/>
          <c:showSerName val="0"/>
          <c:showPercent val="0"/>
          <c:showBubbleSize val="0"/>
        </c:dLbls>
        <c:gapWidth val="150"/>
        <c:axId val="84494592"/>
        <c:axId val="8455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c:v>
                </c:pt>
                <c:pt idx="1">
                  <c:v>0.81</c:v>
                </c:pt>
                <c:pt idx="2">
                  <c:v>0.67</c:v>
                </c:pt>
                <c:pt idx="3">
                  <c:v>0.66</c:v>
                </c:pt>
                <c:pt idx="4">
                  <c:v>0.99</c:v>
                </c:pt>
              </c:numCache>
            </c:numRef>
          </c:val>
          <c:smooth val="0"/>
        </c:ser>
        <c:dLbls>
          <c:showLegendKey val="0"/>
          <c:showVal val="0"/>
          <c:showCatName val="0"/>
          <c:showSerName val="0"/>
          <c:showPercent val="0"/>
          <c:showBubbleSize val="0"/>
        </c:dLbls>
        <c:marker val="1"/>
        <c:smooth val="0"/>
        <c:axId val="84494592"/>
        <c:axId val="84557824"/>
      </c:lineChart>
      <c:dateAx>
        <c:axId val="84494592"/>
        <c:scaling>
          <c:orientation val="minMax"/>
        </c:scaling>
        <c:delete val="1"/>
        <c:axPos val="b"/>
        <c:numFmt formatCode="ge" sourceLinked="1"/>
        <c:majorTickMark val="none"/>
        <c:minorTickMark val="none"/>
        <c:tickLblPos val="none"/>
        <c:crossAx val="84557824"/>
        <c:crosses val="autoZero"/>
        <c:auto val="1"/>
        <c:lblOffset val="100"/>
        <c:baseTimeUnit val="years"/>
      </c:dateAx>
      <c:valAx>
        <c:axId val="8455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49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76.75</c:v>
                </c:pt>
                <c:pt idx="1">
                  <c:v>77.81</c:v>
                </c:pt>
                <c:pt idx="2">
                  <c:v>73.37</c:v>
                </c:pt>
                <c:pt idx="3">
                  <c:v>71.010000000000005</c:v>
                </c:pt>
                <c:pt idx="4">
                  <c:v>72.14</c:v>
                </c:pt>
              </c:numCache>
            </c:numRef>
          </c:val>
        </c:ser>
        <c:dLbls>
          <c:showLegendKey val="0"/>
          <c:showVal val="0"/>
          <c:showCatName val="0"/>
          <c:showSerName val="0"/>
          <c:showPercent val="0"/>
          <c:showBubbleSize val="0"/>
        </c:dLbls>
        <c:gapWidth val="150"/>
        <c:axId val="41576704"/>
        <c:axId val="4168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58.76</c:v>
                </c:pt>
                <c:pt idx="1">
                  <c:v>59.09</c:v>
                </c:pt>
                <c:pt idx="2">
                  <c:v>55.64</c:v>
                </c:pt>
                <c:pt idx="3">
                  <c:v>55.13</c:v>
                </c:pt>
                <c:pt idx="4">
                  <c:v>54.77</c:v>
                </c:pt>
              </c:numCache>
            </c:numRef>
          </c:val>
          <c:smooth val="0"/>
        </c:ser>
        <c:dLbls>
          <c:showLegendKey val="0"/>
          <c:showVal val="0"/>
          <c:showCatName val="0"/>
          <c:showSerName val="0"/>
          <c:showPercent val="0"/>
          <c:showBubbleSize val="0"/>
        </c:dLbls>
        <c:marker val="1"/>
        <c:smooth val="0"/>
        <c:axId val="41576704"/>
        <c:axId val="41685376"/>
      </c:lineChart>
      <c:dateAx>
        <c:axId val="41576704"/>
        <c:scaling>
          <c:orientation val="minMax"/>
        </c:scaling>
        <c:delete val="1"/>
        <c:axPos val="b"/>
        <c:numFmt formatCode="ge" sourceLinked="1"/>
        <c:majorTickMark val="none"/>
        <c:minorTickMark val="none"/>
        <c:tickLblPos val="none"/>
        <c:crossAx val="41685376"/>
        <c:crosses val="autoZero"/>
        <c:auto val="1"/>
        <c:lblOffset val="100"/>
        <c:baseTimeUnit val="years"/>
      </c:dateAx>
      <c:valAx>
        <c:axId val="4168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7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82.56</c:v>
                </c:pt>
                <c:pt idx="1">
                  <c:v>85.32</c:v>
                </c:pt>
                <c:pt idx="2">
                  <c:v>84.86</c:v>
                </c:pt>
                <c:pt idx="3">
                  <c:v>85.27</c:v>
                </c:pt>
                <c:pt idx="4">
                  <c:v>83.29</c:v>
                </c:pt>
              </c:numCache>
            </c:numRef>
          </c:val>
        </c:ser>
        <c:dLbls>
          <c:showLegendKey val="0"/>
          <c:showVal val="0"/>
          <c:showCatName val="0"/>
          <c:showSerName val="0"/>
          <c:showPercent val="0"/>
          <c:showBubbleSize val="0"/>
        </c:dLbls>
        <c:gapWidth val="150"/>
        <c:axId val="61171584"/>
        <c:axId val="6211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84.87</c:v>
                </c:pt>
                <c:pt idx="1">
                  <c:v>85.4</c:v>
                </c:pt>
                <c:pt idx="2">
                  <c:v>83.09</c:v>
                </c:pt>
                <c:pt idx="3">
                  <c:v>83</c:v>
                </c:pt>
                <c:pt idx="4">
                  <c:v>82.89</c:v>
                </c:pt>
              </c:numCache>
            </c:numRef>
          </c:val>
          <c:smooth val="0"/>
        </c:ser>
        <c:dLbls>
          <c:showLegendKey val="0"/>
          <c:showVal val="0"/>
          <c:showCatName val="0"/>
          <c:showSerName val="0"/>
          <c:showPercent val="0"/>
          <c:showBubbleSize val="0"/>
        </c:dLbls>
        <c:marker val="1"/>
        <c:smooth val="0"/>
        <c:axId val="61171584"/>
        <c:axId val="62119936"/>
      </c:lineChart>
      <c:dateAx>
        <c:axId val="61171584"/>
        <c:scaling>
          <c:orientation val="minMax"/>
        </c:scaling>
        <c:delete val="1"/>
        <c:axPos val="b"/>
        <c:numFmt formatCode="ge" sourceLinked="1"/>
        <c:majorTickMark val="none"/>
        <c:minorTickMark val="none"/>
        <c:tickLblPos val="none"/>
        <c:crossAx val="62119936"/>
        <c:crosses val="autoZero"/>
        <c:auto val="1"/>
        <c:lblOffset val="100"/>
        <c:baseTimeUnit val="years"/>
      </c:dateAx>
      <c:valAx>
        <c:axId val="6211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17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97.58</c:v>
                </c:pt>
                <c:pt idx="1">
                  <c:v>100.47</c:v>
                </c:pt>
                <c:pt idx="2">
                  <c:v>94.57</c:v>
                </c:pt>
                <c:pt idx="3">
                  <c:v>96.79</c:v>
                </c:pt>
                <c:pt idx="4">
                  <c:v>100.34</c:v>
                </c:pt>
              </c:numCache>
            </c:numRef>
          </c:val>
        </c:ser>
        <c:dLbls>
          <c:showLegendKey val="0"/>
          <c:showVal val="0"/>
          <c:showCatName val="0"/>
          <c:showSerName val="0"/>
          <c:showPercent val="0"/>
          <c:showBubbleSize val="0"/>
        </c:dLbls>
        <c:gapWidth val="150"/>
        <c:axId val="85402368"/>
        <c:axId val="8540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105.61</c:v>
                </c:pt>
                <c:pt idx="1">
                  <c:v>106.41</c:v>
                </c:pt>
                <c:pt idx="2">
                  <c:v>106.55</c:v>
                </c:pt>
                <c:pt idx="3">
                  <c:v>110.01</c:v>
                </c:pt>
                <c:pt idx="4">
                  <c:v>111.21</c:v>
                </c:pt>
              </c:numCache>
            </c:numRef>
          </c:val>
          <c:smooth val="0"/>
        </c:ser>
        <c:dLbls>
          <c:showLegendKey val="0"/>
          <c:showVal val="0"/>
          <c:showCatName val="0"/>
          <c:showSerName val="0"/>
          <c:showPercent val="0"/>
          <c:showBubbleSize val="0"/>
        </c:dLbls>
        <c:marker val="1"/>
        <c:smooth val="0"/>
        <c:axId val="85402368"/>
        <c:axId val="85404288"/>
      </c:lineChart>
      <c:dateAx>
        <c:axId val="85402368"/>
        <c:scaling>
          <c:orientation val="minMax"/>
        </c:scaling>
        <c:delete val="1"/>
        <c:axPos val="b"/>
        <c:numFmt formatCode="ge" sourceLinked="1"/>
        <c:majorTickMark val="none"/>
        <c:minorTickMark val="none"/>
        <c:tickLblPos val="none"/>
        <c:crossAx val="85404288"/>
        <c:crosses val="autoZero"/>
        <c:auto val="1"/>
        <c:lblOffset val="100"/>
        <c:baseTimeUnit val="years"/>
      </c:dateAx>
      <c:valAx>
        <c:axId val="85404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540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40.229999999999997</c:v>
                </c:pt>
                <c:pt idx="1">
                  <c:v>41.19</c:v>
                </c:pt>
                <c:pt idx="2">
                  <c:v>42.7</c:v>
                </c:pt>
                <c:pt idx="3">
                  <c:v>51.35</c:v>
                </c:pt>
                <c:pt idx="4">
                  <c:v>53.26</c:v>
                </c:pt>
              </c:numCache>
            </c:numRef>
          </c:val>
        </c:ser>
        <c:dLbls>
          <c:showLegendKey val="0"/>
          <c:showVal val="0"/>
          <c:showCatName val="0"/>
          <c:showSerName val="0"/>
          <c:showPercent val="0"/>
          <c:showBubbleSize val="0"/>
        </c:dLbls>
        <c:gapWidth val="150"/>
        <c:axId val="87777280"/>
        <c:axId val="8777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35.53</c:v>
                </c:pt>
                <c:pt idx="1">
                  <c:v>36.36</c:v>
                </c:pt>
                <c:pt idx="2">
                  <c:v>39.06</c:v>
                </c:pt>
                <c:pt idx="3">
                  <c:v>46.66</c:v>
                </c:pt>
                <c:pt idx="4">
                  <c:v>47.46</c:v>
                </c:pt>
              </c:numCache>
            </c:numRef>
          </c:val>
          <c:smooth val="0"/>
        </c:ser>
        <c:dLbls>
          <c:showLegendKey val="0"/>
          <c:showVal val="0"/>
          <c:showCatName val="0"/>
          <c:showSerName val="0"/>
          <c:showPercent val="0"/>
          <c:showBubbleSize val="0"/>
        </c:dLbls>
        <c:marker val="1"/>
        <c:smooth val="0"/>
        <c:axId val="87777280"/>
        <c:axId val="87779584"/>
      </c:lineChart>
      <c:dateAx>
        <c:axId val="87777280"/>
        <c:scaling>
          <c:orientation val="minMax"/>
        </c:scaling>
        <c:delete val="1"/>
        <c:axPos val="b"/>
        <c:numFmt formatCode="ge" sourceLinked="1"/>
        <c:majorTickMark val="none"/>
        <c:minorTickMark val="none"/>
        <c:tickLblPos val="none"/>
        <c:crossAx val="87779584"/>
        <c:crosses val="autoZero"/>
        <c:auto val="1"/>
        <c:lblOffset val="100"/>
        <c:baseTimeUnit val="years"/>
      </c:dateAx>
      <c:valAx>
        <c:axId val="8777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77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2.58</c:v>
                </c:pt>
                <c:pt idx="1">
                  <c:v>3.48</c:v>
                </c:pt>
                <c:pt idx="2">
                  <c:v>8.4</c:v>
                </c:pt>
                <c:pt idx="3">
                  <c:v>10.37</c:v>
                </c:pt>
                <c:pt idx="4">
                  <c:v>10.16</c:v>
                </c:pt>
              </c:numCache>
            </c:numRef>
          </c:val>
        </c:ser>
        <c:dLbls>
          <c:showLegendKey val="0"/>
          <c:showVal val="0"/>
          <c:showCatName val="0"/>
          <c:showSerName val="0"/>
          <c:showPercent val="0"/>
          <c:showBubbleSize val="0"/>
        </c:dLbls>
        <c:gapWidth val="150"/>
        <c:axId val="104534784"/>
        <c:axId val="104537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6.47</c:v>
                </c:pt>
                <c:pt idx="1">
                  <c:v>7.8</c:v>
                </c:pt>
                <c:pt idx="2">
                  <c:v>8.8699999999999992</c:v>
                </c:pt>
                <c:pt idx="3">
                  <c:v>9.85</c:v>
                </c:pt>
                <c:pt idx="4">
                  <c:v>9.7100000000000009</c:v>
                </c:pt>
              </c:numCache>
            </c:numRef>
          </c:val>
          <c:smooth val="0"/>
        </c:ser>
        <c:dLbls>
          <c:showLegendKey val="0"/>
          <c:showVal val="0"/>
          <c:showCatName val="0"/>
          <c:showSerName val="0"/>
          <c:showPercent val="0"/>
          <c:showBubbleSize val="0"/>
        </c:dLbls>
        <c:marker val="1"/>
        <c:smooth val="0"/>
        <c:axId val="104534784"/>
        <c:axId val="104537088"/>
      </c:lineChart>
      <c:dateAx>
        <c:axId val="104534784"/>
        <c:scaling>
          <c:orientation val="minMax"/>
        </c:scaling>
        <c:delete val="1"/>
        <c:axPos val="b"/>
        <c:numFmt formatCode="ge" sourceLinked="1"/>
        <c:majorTickMark val="none"/>
        <c:minorTickMark val="none"/>
        <c:tickLblPos val="none"/>
        <c:crossAx val="104537088"/>
        <c:crosses val="autoZero"/>
        <c:auto val="1"/>
        <c:lblOffset val="100"/>
        <c:baseTimeUnit val="years"/>
      </c:dateAx>
      <c:valAx>
        <c:axId val="10453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53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formatCode="#,##0.00;&quot;△&quot;#,##0.00;&quot;-&quot;">
                  <c:v>4.3</c:v>
                </c:pt>
                <c:pt idx="3">
                  <c:v>0</c:v>
                </c:pt>
                <c:pt idx="4">
                  <c:v>0</c:v>
                </c:pt>
              </c:numCache>
            </c:numRef>
          </c:val>
        </c:ser>
        <c:dLbls>
          <c:showLegendKey val="0"/>
          <c:showVal val="0"/>
          <c:showCatName val="0"/>
          <c:showSerName val="0"/>
          <c:showPercent val="0"/>
          <c:showBubbleSize val="0"/>
        </c:dLbls>
        <c:gapWidth val="150"/>
        <c:axId val="116031872"/>
        <c:axId val="11603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6.79</c:v>
                </c:pt>
                <c:pt idx="1">
                  <c:v>6.33</c:v>
                </c:pt>
                <c:pt idx="2">
                  <c:v>9.56</c:v>
                </c:pt>
                <c:pt idx="3">
                  <c:v>2.8</c:v>
                </c:pt>
                <c:pt idx="4">
                  <c:v>1.93</c:v>
                </c:pt>
              </c:numCache>
            </c:numRef>
          </c:val>
          <c:smooth val="0"/>
        </c:ser>
        <c:dLbls>
          <c:showLegendKey val="0"/>
          <c:showVal val="0"/>
          <c:showCatName val="0"/>
          <c:showSerName val="0"/>
          <c:showPercent val="0"/>
          <c:showBubbleSize val="0"/>
        </c:dLbls>
        <c:marker val="1"/>
        <c:smooth val="0"/>
        <c:axId val="116031872"/>
        <c:axId val="116033792"/>
      </c:lineChart>
      <c:dateAx>
        <c:axId val="116031872"/>
        <c:scaling>
          <c:orientation val="minMax"/>
        </c:scaling>
        <c:delete val="1"/>
        <c:axPos val="b"/>
        <c:numFmt formatCode="ge" sourceLinked="1"/>
        <c:majorTickMark val="none"/>
        <c:minorTickMark val="none"/>
        <c:tickLblPos val="none"/>
        <c:crossAx val="116033792"/>
        <c:crosses val="autoZero"/>
        <c:auto val="1"/>
        <c:lblOffset val="100"/>
        <c:baseTimeUnit val="years"/>
      </c:dateAx>
      <c:valAx>
        <c:axId val="1160337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603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1744.5</c:v>
                </c:pt>
                <c:pt idx="1">
                  <c:v>971.59</c:v>
                </c:pt>
                <c:pt idx="2">
                  <c:v>1789.04</c:v>
                </c:pt>
                <c:pt idx="3">
                  <c:v>610.75</c:v>
                </c:pt>
                <c:pt idx="4">
                  <c:v>611.42999999999995</c:v>
                </c:pt>
              </c:numCache>
            </c:numRef>
          </c:val>
        </c:ser>
        <c:dLbls>
          <c:showLegendKey val="0"/>
          <c:showVal val="0"/>
          <c:showCatName val="0"/>
          <c:showSerName val="0"/>
          <c:showPercent val="0"/>
          <c:showBubbleSize val="0"/>
        </c:dLbls>
        <c:gapWidth val="150"/>
        <c:axId val="124829696"/>
        <c:axId val="12483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832.37</c:v>
                </c:pt>
                <c:pt idx="1">
                  <c:v>852.01</c:v>
                </c:pt>
                <c:pt idx="2">
                  <c:v>963.24</c:v>
                </c:pt>
                <c:pt idx="3">
                  <c:v>381.53</c:v>
                </c:pt>
                <c:pt idx="4">
                  <c:v>391.54</c:v>
                </c:pt>
              </c:numCache>
            </c:numRef>
          </c:val>
          <c:smooth val="0"/>
        </c:ser>
        <c:dLbls>
          <c:showLegendKey val="0"/>
          <c:showVal val="0"/>
          <c:showCatName val="0"/>
          <c:showSerName val="0"/>
          <c:showPercent val="0"/>
          <c:showBubbleSize val="0"/>
        </c:dLbls>
        <c:marker val="1"/>
        <c:smooth val="0"/>
        <c:axId val="124829696"/>
        <c:axId val="124832000"/>
      </c:lineChart>
      <c:dateAx>
        <c:axId val="124829696"/>
        <c:scaling>
          <c:orientation val="minMax"/>
        </c:scaling>
        <c:delete val="1"/>
        <c:axPos val="b"/>
        <c:numFmt formatCode="ge" sourceLinked="1"/>
        <c:majorTickMark val="none"/>
        <c:minorTickMark val="none"/>
        <c:tickLblPos val="none"/>
        <c:crossAx val="124832000"/>
        <c:crosses val="autoZero"/>
        <c:auto val="1"/>
        <c:lblOffset val="100"/>
        <c:baseTimeUnit val="years"/>
      </c:dateAx>
      <c:valAx>
        <c:axId val="1248320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482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168.16</c:v>
                </c:pt>
                <c:pt idx="1">
                  <c:v>138.46</c:v>
                </c:pt>
                <c:pt idx="2">
                  <c:v>122.2</c:v>
                </c:pt>
                <c:pt idx="3">
                  <c:v>119.01</c:v>
                </c:pt>
                <c:pt idx="4">
                  <c:v>136.77000000000001</c:v>
                </c:pt>
              </c:numCache>
            </c:numRef>
          </c:val>
        </c:ser>
        <c:dLbls>
          <c:showLegendKey val="0"/>
          <c:showVal val="0"/>
          <c:showCatName val="0"/>
          <c:showSerName val="0"/>
          <c:showPercent val="0"/>
          <c:showBubbleSize val="0"/>
        </c:dLbls>
        <c:gapWidth val="150"/>
        <c:axId val="131606400"/>
        <c:axId val="16948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403.15</c:v>
                </c:pt>
                <c:pt idx="1">
                  <c:v>391.4</c:v>
                </c:pt>
                <c:pt idx="2">
                  <c:v>400.38</c:v>
                </c:pt>
                <c:pt idx="3">
                  <c:v>393.27</c:v>
                </c:pt>
                <c:pt idx="4">
                  <c:v>386.97</c:v>
                </c:pt>
              </c:numCache>
            </c:numRef>
          </c:val>
          <c:smooth val="0"/>
        </c:ser>
        <c:dLbls>
          <c:showLegendKey val="0"/>
          <c:showVal val="0"/>
          <c:showCatName val="0"/>
          <c:showSerName val="0"/>
          <c:showPercent val="0"/>
          <c:showBubbleSize val="0"/>
        </c:dLbls>
        <c:marker val="1"/>
        <c:smooth val="0"/>
        <c:axId val="131606400"/>
        <c:axId val="169484288"/>
      </c:lineChart>
      <c:dateAx>
        <c:axId val="131606400"/>
        <c:scaling>
          <c:orientation val="minMax"/>
        </c:scaling>
        <c:delete val="1"/>
        <c:axPos val="b"/>
        <c:numFmt formatCode="ge" sourceLinked="1"/>
        <c:majorTickMark val="none"/>
        <c:minorTickMark val="none"/>
        <c:tickLblPos val="none"/>
        <c:crossAx val="169484288"/>
        <c:crosses val="autoZero"/>
        <c:auto val="1"/>
        <c:lblOffset val="100"/>
        <c:baseTimeUnit val="years"/>
      </c:dateAx>
      <c:valAx>
        <c:axId val="169484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160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95.81</c:v>
                </c:pt>
                <c:pt idx="1">
                  <c:v>97.62</c:v>
                </c:pt>
                <c:pt idx="2">
                  <c:v>92.59</c:v>
                </c:pt>
                <c:pt idx="3">
                  <c:v>93.29</c:v>
                </c:pt>
                <c:pt idx="4">
                  <c:v>98.05</c:v>
                </c:pt>
              </c:numCache>
            </c:numRef>
          </c:val>
        </c:ser>
        <c:dLbls>
          <c:showLegendKey val="0"/>
          <c:showVal val="0"/>
          <c:showCatName val="0"/>
          <c:showSerName val="0"/>
          <c:showPercent val="0"/>
          <c:showBubbleSize val="0"/>
        </c:dLbls>
        <c:gapWidth val="150"/>
        <c:axId val="41517056"/>
        <c:axId val="4151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94.86</c:v>
                </c:pt>
                <c:pt idx="1">
                  <c:v>95.91</c:v>
                </c:pt>
                <c:pt idx="2">
                  <c:v>96.56</c:v>
                </c:pt>
                <c:pt idx="3">
                  <c:v>100.47</c:v>
                </c:pt>
                <c:pt idx="4">
                  <c:v>101.72</c:v>
                </c:pt>
              </c:numCache>
            </c:numRef>
          </c:val>
          <c:smooth val="0"/>
        </c:ser>
        <c:dLbls>
          <c:showLegendKey val="0"/>
          <c:showVal val="0"/>
          <c:showCatName val="0"/>
          <c:showSerName val="0"/>
          <c:showPercent val="0"/>
          <c:showBubbleSize val="0"/>
        </c:dLbls>
        <c:marker val="1"/>
        <c:smooth val="0"/>
        <c:axId val="41517056"/>
        <c:axId val="41518592"/>
      </c:lineChart>
      <c:dateAx>
        <c:axId val="41517056"/>
        <c:scaling>
          <c:orientation val="minMax"/>
        </c:scaling>
        <c:delete val="1"/>
        <c:axPos val="b"/>
        <c:numFmt formatCode="ge" sourceLinked="1"/>
        <c:majorTickMark val="none"/>
        <c:minorTickMark val="none"/>
        <c:tickLblPos val="none"/>
        <c:crossAx val="41518592"/>
        <c:crosses val="autoZero"/>
        <c:auto val="1"/>
        <c:lblOffset val="100"/>
        <c:baseTimeUnit val="years"/>
      </c:dateAx>
      <c:valAx>
        <c:axId val="4151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1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272.12</c:v>
                </c:pt>
                <c:pt idx="1">
                  <c:v>276.02</c:v>
                </c:pt>
                <c:pt idx="2">
                  <c:v>290.94</c:v>
                </c:pt>
                <c:pt idx="3">
                  <c:v>288.43</c:v>
                </c:pt>
                <c:pt idx="4">
                  <c:v>274.18</c:v>
                </c:pt>
              </c:numCache>
            </c:numRef>
          </c:val>
        </c:ser>
        <c:dLbls>
          <c:showLegendKey val="0"/>
          <c:showVal val="0"/>
          <c:showCatName val="0"/>
          <c:showSerName val="0"/>
          <c:showPercent val="0"/>
          <c:showBubbleSize val="0"/>
        </c:dLbls>
        <c:gapWidth val="150"/>
        <c:axId val="41527936"/>
        <c:axId val="41530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179.14</c:v>
                </c:pt>
                <c:pt idx="1">
                  <c:v>179.29</c:v>
                </c:pt>
                <c:pt idx="2">
                  <c:v>177.14</c:v>
                </c:pt>
                <c:pt idx="3">
                  <c:v>169.82</c:v>
                </c:pt>
                <c:pt idx="4">
                  <c:v>168.2</c:v>
                </c:pt>
              </c:numCache>
            </c:numRef>
          </c:val>
          <c:smooth val="0"/>
        </c:ser>
        <c:dLbls>
          <c:showLegendKey val="0"/>
          <c:showVal val="0"/>
          <c:showCatName val="0"/>
          <c:showSerName val="0"/>
          <c:showPercent val="0"/>
          <c:showBubbleSize val="0"/>
        </c:dLbls>
        <c:marker val="1"/>
        <c:smooth val="0"/>
        <c:axId val="41527936"/>
        <c:axId val="41530112"/>
      </c:lineChart>
      <c:dateAx>
        <c:axId val="41527936"/>
        <c:scaling>
          <c:orientation val="minMax"/>
        </c:scaling>
        <c:delete val="1"/>
        <c:axPos val="b"/>
        <c:numFmt formatCode="ge" sourceLinked="1"/>
        <c:majorTickMark val="none"/>
        <c:minorTickMark val="none"/>
        <c:tickLblPos val="none"/>
        <c:crossAx val="41530112"/>
        <c:crosses val="autoZero"/>
        <c:auto val="1"/>
        <c:lblOffset val="100"/>
        <c:baseTimeUnit val="years"/>
      </c:dateAx>
      <c:valAx>
        <c:axId val="4153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2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R8" sqref="R8:Y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1" t="str">
        <f>データ!H6</f>
        <v>宮城県　角田市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82" t="s">
        <v>1</v>
      </c>
      <c r="C7" s="83"/>
      <c r="D7" s="83"/>
      <c r="E7" s="83"/>
      <c r="F7" s="83"/>
      <c r="G7" s="83"/>
      <c r="H7" s="83"/>
      <c r="I7" s="84"/>
      <c r="J7" s="82" t="s">
        <v>2</v>
      </c>
      <c r="K7" s="83"/>
      <c r="L7" s="83"/>
      <c r="M7" s="83"/>
      <c r="N7" s="83"/>
      <c r="O7" s="83"/>
      <c r="P7" s="83"/>
      <c r="Q7" s="84"/>
      <c r="R7" s="82" t="s">
        <v>3</v>
      </c>
      <c r="S7" s="83"/>
      <c r="T7" s="83"/>
      <c r="U7" s="83"/>
      <c r="V7" s="83"/>
      <c r="W7" s="83"/>
      <c r="X7" s="83"/>
      <c r="Y7" s="84"/>
      <c r="Z7" s="82" t="s">
        <v>4</v>
      </c>
      <c r="AA7" s="83"/>
      <c r="AB7" s="83"/>
      <c r="AC7" s="83"/>
      <c r="AD7" s="83"/>
      <c r="AE7" s="83"/>
      <c r="AF7" s="83"/>
      <c r="AG7" s="84"/>
      <c r="AH7" s="3"/>
      <c r="AI7" s="82" t="s">
        <v>5</v>
      </c>
      <c r="AJ7" s="83"/>
      <c r="AK7" s="83"/>
      <c r="AL7" s="83"/>
      <c r="AM7" s="83"/>
      <c r="AN7" s="83"/>
      <c r="AO7" s="83"/>
      <c r="AP7" s="84"/>
      <c r="AQ7" s="71" t="s">
        <v>6</v>
      </c>
      <c r="AR7" s="71"/>
      <c r="AS7" s="71"/>
      <c r="AT7" s="71"/>
      <c r="AU7" s="71"/>
      <c r="AV7" s="71"/>
      <c r="AW7" s="71"/>
      <c r="AX7" s="71"/>
      <c r="AY7" s="71" t="s">
        <v>7</v>
      </c>
      <c r="AZ7" s="71"/>
      <c r="BA7" s="71"/>
      <c r="BB7" s="71"/>
      <c r="BC7" s="71"/>
      <c r="BD7" s="71"/>
      <c r="BE7" s="71"/>
      <c r="BF7" s="71"/>
      <c r="BG7" s="3"/>
      <c r="BH7" s="3"/>
      <c r="BI7" s="3"/>
      <c r="BJ7" s="3"/>
      <c r="BK7" s="3"/>
      <c r="BL7" s="4" t="s">
        <v>8</v>
      </c>
      <c r="BM7" s="5"/>
      <c r="BN7" s="5"/>
      <c r="BO7" s="5"/>
      <c r="BP7" s="5"/>
      <c r="BQ7" s="5"/>
      <c r="BR7" s="5"/>
      <c r="BS7" s="5"/>
      <c r="BT7" s="5"/>
      <c r="BU7" s="5"/>
      <c r="BV7" s="5"/>
      <c r="BW7" s="5"/>
      <c r="BX7" s="5"/>
      <c r="BY7" s="6"/>
    </row>
    <row r="8" spans="1:78" ht="18.75" customHeight="1">
      <c r="A8" s="2"/>
      <c r="B8" s="74" t="str">
        <f>データ!I6</f>
        <v>法適用</v>
      </c>
      <c r="C8" s="75"/>
      <c r="D8" s="75"/>
      <c r="E8" s="75"/>
      <c r="F8" s="75"/>
      <c r="G8" s="75"/>
      <c r="H8" s="75"/>
      <c r="I8" s="76"/>
      <c r="J8" s="74" t="str">
        <f>データ!J6</f>
        <v>水道事業</v>
      </c>
      <c r="K8" s="75"/>
      <c r="L8" s="75"/>
      <c r="M8" s="75"/>
      <c r="N8" s="75"/>
      <c r="O8" s="75"/>
      <c r="P8" s="75"/>
      <c r="Q8" s="76"/>
      <c r="R8" s="74" t="str">
        <f>データ!K6</f>
        <v>末端給水事業</v>
      </c>
      <c r="S8" s="75"/>
      <c r="T8" s="75"/>
      <c r="U8" s="75"/>
      <c r="V8" s="75"/>
      <c r="W8" s="75"/>
      <c r="X8" s="75"/>
      <c r="Y8" s="76"/>
      <c r="Z8" s="74" t="str">
        <f>データ!L6</f>
        <v>A6</v>
      </c>
      <c r="AA8" s="75"/>
      <c r="AB8" s="75"/>
      <c r="AC8" s="75"/>
      <c r="AD8" s="75"/>
      <c r="AE8" s="75"/>
      <c r="AF8" s="75"/>
      <c r="AG8" s="76"/>
      <c r="AH8" s="3"/>
      <c r="AI8" s="77">
        <f>データ!Q6</f>
        <v>30429</v>
      </c>
      <c r="AJ8" s="78"/>
      <c r="AK8" s="78"/>
      <c r="AL8" s="78"/>
      <c r="AM8" s="78"/>
      <c r="AN8" s="78"/>
      <c r="AO8" s="78"/>
      <c r="AP8" s="79"/>
      <c r="AQ8" s="57">
        <f>データ!R6</f>
        <v>147.53</v>
      </c>
      <c r="AR8" s="57"/>
      <c r="AS8" s="57"/>
      <c r="AT8" s="57"/>
      <c r="AU8" s="57"/>
      <c r="AV8" s="57"/>
      <c r="AW8" s="57"/>
      <c r="AX8" s="57"/>
      <c r="AY8" s="57">
        <f>データ!S6</f>
        <v>206.26</v>
      </c>
      <c r="AZ8" s="57"/>
      <c r="BA8" s="57"/>
      <c r="BB8" s="57"/>
      <c r="BC8" s="57"/>
      <c r="BD8" s="57"/>
      <c r="BE8" s="57"/>
      <c r="BF8" s="57"/>
      <c r="BG8" s="3"/>
      <c r="BH8" s="3"/>
      <c r="BI8" s="3"/>
      <c r="BJ8" s="3"/>
      <c r="BK8" s="3"/>
      <c r="BL8" s="69" t="s">
        <v>9</v>
      </c>
      <c r="BM8" s="70"/>
      <c r="BN8" s="7" t="s">
        <v>10</v>
      </c>
      <c r="BO8" s="8"/>
      <c r="BP8" s="8"/>
      <c r="BQ8" s="8"/>
      <c r="BR8" s="8"/>
      <c r="BS8" s="8"/>
      <c r="BT8" s="8"/>
      <c r="BU8" s="8"/>
      <c r="BV8" s="8"/>
      <c r="BW8" s="8"/>
      <c r="BX8" s="8"/>
      <c r="BY8" s="9"/>
    </row>
    <row r="9" spans="1:78" ht="18.75" customHeight="1">
      <c r="A9" s="2"/>
      <c r="B9" s="71" t="s">
        <v>11</v>
      </c>
      <c r="C9" s="71"/>
      <c r="D9" s="71"/>
      <c r="E9" s="71"/>
      <c r="F9" s="71"/>
      <c r="G9" s="71"/>
      <c r="H9" s="71"/>
      <c r="I9" s="71"/>
      <c r="J9" s="71" t="s">
        <v>12</v>
      </c>
      <c r="K9" s="71"/>
      <c r="L9" s="71"/>
      <c r="M9" s="71"/>
      <c r="N9" s="71"/>
      <c r="O9" s="71"/>
      <c r="P9" s="71"/>
      <c r="Q9" s="71"/>
      <c r="R9" s="71" t="s">
        <v>13</v>
      </c>
      <c r="S9" s="71"/>
      <c r="T9" s="71"/>
      <c r="U9" s="71"/>
      <c r="V9" s="71"/>
      <c r="W9" s="71"/>
      <c r="X9" s="71"/>
      <c r="Y9" s="71"/>
      <c r="Z9" s="71" t="s">
        <v>14</v>
      </c>
      <c r="AA9" s="71"/>
      <c r="AB9" s="71"/>
      <c r="AC9" s="71"/>
      <c r="AD9" s="71"/>
      <c r="AE9" s="71"/>
      <c r="AF9" s="71"/>
      <c r="AG9" s="71"/>
      <c r="AH9" s="3"/>
      <c r="AI9" s="71" t="s">
        <v>15</v>
      </c>
      <c r="AJ9" s="71"/>
      <c r="AK9" s="71"/>
      <c r="AL9" s="71"/>
      <c r="AM9" s="71"/>
      <c r="AN9" s="71"/>
      <c r="AO9" s="71"/>
      <c r="AP9" s="71"/>
      <c r="AQ9" s="71" t="s">
        <v>16</v>
      </c>
      <c r="AR9" s="71"/>
      <c r="AS9" s="71"/>
      <c r="AT9" s="71"/>
      <c r="AU9" s="71"/>
      <c r="AV9" s="71"/>
      <c r="AW9" s="71"/>
      <c r="AX9" s="71"/>
      <c r="AY9" s="71" t="s">
        <v>17</v>
      </c>
      <c r="AZ9" s="71"/>
      <c r="BA9" s="71"/>
      <c r="BB9" s="71"/>
      <c r="BC9" s="71"/>
      <c r="BD9" s="71"/>
      <c r="BE9" s="71"/>
      <c r="BF9" s="71"/>
      <c r="BG9" s="3"/>
      <c r="BH9" s="3"/>
      <c r="BI9" s="3"/>
      <c r="BJ9" s="3"/>
      <c r="BK9" s="3"/>
      <c r="BL9" s="72" t="s">
        <v>18</v>
      </c>
      <c r="BM9" s="73"/>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81.84</v>
      </c>
      <c r="K10" s="57"/>
      <c r="L10" s="57"/>
      <c r="M10" s="57"/>
      <c r="N10" s="57"/>
      <c r="O10" s="57"/>
      <c r="P10" s="57"/>
      <c r="Q10" s="57"/>
      <c r="R10" s="57">
        <f>データ!O6</f>
        <v>96.51</v>
      </c>
      <c r="S10" s="57"/>
      <c r="T10" s="57"/>
      <c r="U10" s="57"/>
      <c r="V10" s="57"/>
      <c r="W10" s="57"/>
      <c r="X10" s="57"/>
      <c r="Y10" s="57"/>
      <c r="Z10" s="65">
        <f>データ!P6</f>
        <v>4550</v>
      </c>
      <c r="AA10" s="65"/>
      <c r="AB10" s="65"/>
      <c r="AC10" s="65"/>
      <c r="AD10" s="65"/>
      <c r="AE10" s="65"/>
      <c r="AF10" s="65"/>
      <c r="AG10" s="65"/>
      <c r="AH10" s="2"/>
      <c r="AI10" s="65">
        <f>データ!T6</f>
        <v>29259</v>
      </c>
      <c r="AJ10" s="65"/>
      <c r="AK10" s="65"/>
      <c r="AL10" s="65"/>
      <c r="AM10" s="65"/>
      <c r="AN10" s="65"/>
      <c r="AO10" s="65"/>
      <c r="AP10" s="65"/>
      <c r="AQ10" s="57">
        <f>データ!U6</f>
        <v>100</v>
      </c>
      <c r="AR10" s="57"/>
      <c r="AS10" s="57"/>
      <c r="AT10" s="57"/>
      <c r="AU10" s="57"/>
      <c r="AV10" s="57"/>
      <c r="AW10" s="57"/>
      <c r="AX10" s="57"/>
      <c r="AY10" s="57">
        <f>データ!V6</f>
        <v>292.58999999999997</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104</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66"/>
      <c r="BM34" s="67"/>
      <c r="BN34" s="67"/>
      <c r="BO34" s="67"/>
      <c r="BP34" s="67"/>
      <c r="BQ34" s="67"/>
      <c r="BR34" s="67"/>
      <c r="BS34" s="67"/>
      <c r="BT34" s="67"/>
      <c r="BU34" s="67"/>
      <c r="BV34" s="67"/>
      <c r="BW34" s="67"/>
      <c r="BX34" s="67"/>
      <c r="BY34" s="67"/>
      <c r="BZ34" s="68"/>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6"/>
      <c r="BM44" s="67"/>
      <c r="BN44" s="67"/>
      <c r="BO44" s="67"/>
      <c r="BP44" s="67"/>
      <c r="BQ44" s="67"/>
      <c r="BR44" s="67"/>
      <c r="BS44" s="67"/>
      <c r="BT44" s="67"/>
      <c r="BU44" s="67"/>
      <c r="BV44" s="67"/>
      <c r="BW44" s="67"/>
      <c r="BX44" s="67"/>
      <c r="BY44" s="67"/>
      <c r="BZ44" s="68"/>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103</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34</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c r="A4" s="26" t="s">
        <v>51</v>
      </c>
      <c r="B4" s="28"/>
      <c r="C4" s="28"/>
      <c r="D4" s="28"/>
      <c r="E4" s="28"/>
      <c r="F4" s="28"/>
      <c r="G4" s="28"/>
      <c r="H4" s="89"/>
      <c r="I4" s="90"/>
      <c r="J4" s="90"/>
      <c r="K4" s="90"/>
      <c r="L4" s="90"/>
      <c r="M4" s="90"/>
      <c r="N4" s="90"/>
      <c r="O4" s="90"/>
      <c r="P4" s="90"/>
      <c r="Q4" s="90"/>
      <c r="R4" s="90"/>
      <c r="S4" s="90"/>
      <c r="T4" s="90"/>
      <c r="U4" s="90"/>
      <c r="V4" s="91"/>
      <c r="W4" s="85" t="s">
        <v>52</v>
      </c>
      <c r="X4" s="85"/>
      <c r="Y4" s="85"/>
      <c r="Z4" s="85"/>
      <c r="AA4" s="85"/>
      <c r="AB4" s="85"/>
      <c r="AC4" s="85"/>
      <c r="AD4" s="85"/>
      <c r="AE4" s="85"/>
      <c r="AF4" s="85"/>
      <c r="AG4" s="85"/>
      <c r="AH4" s="85" t="s">
        <v>53</v>
      </c>
      <c r="AI4" s="85"/>
      <c r="AJ4" s="85"/>
      <c r="AK4" s="85"/>
      <c r="AL4" s="85"/>
      <c r="AM4" s="85"/>
      <c r="AN4" s="85"/>
      <c r="AO4" s="85"/>
      <c r="AP4" s="85"/>
      <c r="AQ4" s="85"/>
      <c r="AR4" s="85"/>
      <c r="AS4" s="85" t="s">
        <v>54</v>
      </c>
      <c r="AT4" s="85"/>
      <c r="AU4" s="85"/>
      <c r="AV4" s="85"/>
      <c r="AW4" s="85"/>
      <c r="AX4" s="85"/>
      <c r="AY4" s="85"/>
      <c r="AZ4" s="85"/>
      <c r="BA4" s="85"/>
      <c r="BB4" s="85"/>
      <c r="BC4" s="85"/>
      <c r="BD4" s="85" t="s">
        <v>55</v>
      </c>
      <c r="BE4" s="85"/>
      <c r="BF4" s="85"/>
      <c r="BG4" s="85"/>
      <c r="BH4" s="85"/>
      <c r="BI4" s="85"/>
      <c r="BJ4" s="85"/>
      <c r="BK4" s="85"/>
      <c r="BL4" s="85"/>
      <c r="BM4" s="85"/>
      <c r="BN4" s="85"/>
      <c r="BO4" s="85" t="s">
        <v>56</v>
      </c>
      <c r="BP4" s="85"/>
      <c r="BQ4" s="85"/>
      <c r="BR4" s="85"/>
      <c r="BS4" s="85"/>
      <c r="BT4" s="85"/>
      <c r="BU4" s="85"/>
      <c r="BV4" s="85"/>
      <c r="BW4" s="85"/>
      <c r="BX4" s="85"/>
      <c r="BY4" s="85"/>
      <c r="BZ4" s="85" t="s">
        <v>57</v>
      </c>
      <c r="CA4" s="85"/>
      <c r="CB4" s="85"/>
      <c r="CC4" s="85"/>
      <c r="CD4" s="85"/>
      <c r="CE4" s="85"/>
      <c r="CF4" s="85"/>
      <c r="CG4" s="85"/>
      <c r="CH4" s="85"/>
      <c r="CI4" s="85"/>
      <c r="CJ4" s="85"/>
      <c r="CK4" s="85" t="s">
        <v>58</v>
      </c>
      <c r="CL4" s="85"/>
      <c r="CM4" s="85"/>
      <c r="CN4" s="85"/>
      <c r="CO4" s="85"/>
      <c r="CP4" s="85"/>
      <c r="CQ4" s="85"/>
      <c r="CR4" s="85"/>
      <c r="CS4" s="85"/>
      <c r="CT4" s="85"/>
      <c r="CU4" s="85"/>
      <c r="CV4" s="85" t="s">
        <v>59</v>
      </c>
      <c r="CW4" s="85"/>
      <c r="CX4" s="85"/>
      <c r="CY4" s="85"/>
      <c r="CZ4" s="85"/>
      <c r="DA4" s="85"/>
      <c r="DB4" s="85"/>
      <c r="DC4" s="85"/>
      <c r="DD4" s="85"/>
      <c r="DE4" s="85"/>
      <c r="DF4" s="85"/>
      <c r="DG4" s="85" t="s">
        <v>60</v>
      </c>
      <c r="DH4" s="85"/>
      <c r="DI4" s="85"/>
      <c r="DJ4" s="85"/>
      <c r="DK4" s="85"/>
      <c r="DL4" s="85"/>
      <c r="DM4" s="85"/>
      <c r="DN4" s="85"/>
      <c r="DO4" s="85"/>
      <c r="DP4" s="85"/>
      <c r="DQ4" s="85"/>
      <c r="DR4" s="85" t="s">
        <v>61</v>
      </c>
      <c r="DS4" s="85"/>
      <c r="DT4" s="85"/>
      <c r="DU4" s="85"/>
      <c r="DV4" s="85"/>
      <c r="DW4" s="85"/>
      <c r="DX4" s="85"/>
      <c r="DY4" s="85"/>
      <c r="DZ4" s="85"/>
      <c r="EA4" s="85"/>
      <c r="EB4" s="85"/>
      <c r="EC4" s="85" t="s">
        <v>62</v>
      </c>
      <c r="ED4" s="85"/>
      <c r="EE4" s="85"/>
      <c r="EF4" s="85"/>
      <c r="EG4" s="85"/>
      <c r="EH4" s="85"/>
      <c r="EI4" s="85"/>
      <c r="EJ4" s="85"/>
      <c r="EK4" s="85"/>
      <c r="EL4" s="85"/>
      <c r="EM4" s="85"/>
    </row>
    <row r="5" spans="1:143">
      <c r="A5" s="26" t="s">
        <v>63</v>
      </c>
      <c r="B5" s="29"/>
      <c r="C5" s="29"/>
      <c r="D5" s="29"/>
      <c r="E5" s="29"/>
      <c r="F5" s="29"/>
      <c r="G5" s="29"/>
      <c r="H5" s="30" t="s">
        <v>64</v>
      </c>
      <c r="I5" s="30" t="s">
        <v>65</v>
      </c>
      <c r="J5" s="30" t="s">
        <v>66</v>
      </c>
      <c r="K5" s="30" t="s">
        <v>67</v>
      </c>
      <c r="L5" s="30" t="s">
        <v>68</v>
      </c>
      <c r="M5" s="30" t="s">
        <v>69</v>
      </c>
      <c r="N5" s="30" t="s">
        <v>70</v>
      </c>
      <c r="O5" s="30" t="s">
        <v>71</v>
      </c>
      <c r="P5" s="30" t="s">
        <v>72</v>
      </c>
      <c r="Q5" s="30" t="s">
        <v>73</v>
      </c>
      <c r="R5" s="30" t="s">
        <v>74</v>
      </c>
      <c r="S5" s="30" t="s">
        <v>75</v>
      </c>
      <c r="T5" s="30" t="s">
        <v>76</v>
      </c>
      <c r="U5" s="30" t="s">
        <v>77</v>
      </c>
      <c r="V5" s="30" t="s">
        <v>78</v>
      </c>
      <c r="W5" s="30" t="s">
        <v>79</v>
      </c>
      <c r="X5" s="30" t="s">
        <v>80</v>
      </c>
      <c r="Y5" s="30" t="s">
        <v>81</v>
      </c>
      <c r="Z5" s="30" t="s">
        <v>82</v>
      </c>
      <c r="AA5" s="30" t="s">
        <v>83</v>
      </c>
      <c r="AB5" s="30" t="s">
        <v>84</v>
      </c>
      <c r="AC5" s="30" t="s">
        <v>85</v>
      </c>
      <c r="AD5" s="30" t="s">
        <v>86</v>
      </c>
      <c r="AE5" s="30" t="s">
        <v>87</v>
      </c>
      <c r="AF5" s="30" t="s">
        <v>88</v>
      </c>
      <c r="AG5" s="30" t="s">
        <v>89</v>
      </c>
      <c r="AH5" s="30" t="s">
        <v>79</v>
      </c>
      <c r="AI5" s="30" t="s">
        <v>80</v>
      </c>
      <c r="AJ5" s="30" t="s">
        <v>81</v>
      </c>
      <c r="AK5" s="30" t="s">
        <v>82</v>
      </c>
      <c r="AL5" s="30" t="s">
        <v>83</v>
      </c>
      <c r="AM5" s="30" t="s">
        <v>84</v>
      </c>
      <c r="AN5" s="30" t="s">
        <v>85</v>
      </c>
      <c r="AO5" s="30" t="s">
        <v>86</v>
      </c>
      <c r="AP5" s="30" t="s">
        <v>87</v>
      </c>
      <c r="AQ5" s="30" t="s">
        <v>88</v>
      </c>
      <c r="AR5" s="30" t="s">
        <v>90</v>
      </c>
      <c r="AS5" s="30" t="s">
        <v>79</v>
      </c>
      <c r="AT5" s="30" t="s">
        <v>80</v>
      </c>
      <c r="AU5" s="30" t="s">
        <v>81</v>
      </c>
      <c r="AV5" s="30" t="s">
        <v>82</v>
      </c>
      <c r="AW5" s="30" t="s">
        <v>83</v>
      </c>
      <c r="AX5" s="30" t="s">
        <v>84</v>
      </c>
      <c r="AY5" s="30" t="s">
        <v>85</v>
      </c>
      <c r="AZ5" s="30" t="s">
        <v>86</v>
      </c>
      <c r="BA5" s="30" t="s">
        <v>87</v>
      </c>
      <c r="BB5" s="30" t="s">
        <v>88</v>
      </c>
      <c r="BC5" s="30" t="s">
        <v>90</v>
      </c>
      <c r="BD5" s="30" t="s">
        <v>79</v>
      </c>
      <c r="BE5" s="30" t="s">
        <v>80</v>
      </c>
      <c r="BF5" s="30" t="s">
        <v>81</v>
      </c>
      <c r="BG5" s="30" t="s">
        <v>82</v>
      </c>
      <c r="BH5" s="30" t="s">
        <v>83</v>
      </c>
      <c r="BI5" s="30" t="s">
        <v>84</v>
      </c>
      <c r="BJ5" s="30" t="s">
        <v>85</v>
      </c>
      <c r="BK5" s="30" t="s">
        <v>86</v>
      </c>
      <c r="BL5" s="30" t="s">
        <v>87</v>
      </c>
      <c r="BM5" s="30" t="s">
        <v>88</v>
      </c>
      <c r="BN5" s="30" t="s">
        <v>90</v>
      </c>
      <c r="BO5" s="30" t="s">
        <v>79</v>
      </c>
      <c r="BP5" s="30" t="s">
        <v>80</v>
      </c>
      <c r="BQ5" s="30" t="s">
        <v>81</v>
      </c>
      <c r="BR5" s="30" t="s">
        <v>82</v>
      </c>
      <c r="BS5" s="30" t="s">
        <v>83</v>
      </c>
      <c r="BT5" s="30" t="s">
        <v>84</v>
      </c>
      <c r="BU5" s="30" t="s">
        <v>85</v>
      </c>
      <c r="BV5" s="30" t="s">
        <v>86</v>
      </c>
      <c r="BW5" s="30" t="s">
        <v>87</v>
      </c>
      <c r="BX5" s="30" t="s">
        <v>88</v>
      </c>
      <c r="BY5" s="30" t="s">
        <v>90</v>
      </c>
      <c r="BZ5" s="30" t="s">
        <v>79</v>
      </c>
      <c r="CA5" s="30" t="s">
        <v>80</v>
      </c>
      <c r="CB5" s="30" t="s">
        <v>81</v>
      </c>
      <c r="CC5" s="30" t="s">
        <v>82</v>
      </c>
      <c r="CD5" s="30" t="s">
        <v>83</v>
      </c>
      <c r="CE5" s="30" t="s">
        <v>84</v>
      </c>
      <c r="CF5" s="30" t="s">
        <v>85</v>
      </c>
      <c r="CG5" s="30" t="s">
        <v>86</v>
      </c>
      <c r="CH5" s="30" t="s">
        <v>87</v>
      </c>
      <c r="CI5" s="30" t="s">
        <v>88</v>
      </c>
      <c r="CJ5" s="30" t="s">
        <v>90</v>
      </c>
      <c r="CK5" s="30" t="s">
        <v>79</v>
      </c>
      <c r="CL5" s="30" t="s">
        <v>80</v>
      </c>
      <c r="CM5" s="30" t="s">
        <v>81</v>
      </c>
      <c r="CN5" s="30" t="s">
        <v>82</v>
      </c>
      <c r="CO5" s="30" t="s">
        <v>83</v>
      </c>
      <c r="CP5" s="30" t="s">
        <v>84</v>
      </c>
      <c r="CQ5" s="30" t="s">
        <v>85</v>
      </c>
      <c r="CR5" s="30" t="s">
        <v>86</v>
      </c>
      <c r="CS5" s="30" t="s">
        <v>87</v>
      </c>
      <c r="CT5" s="30" t="s">
        <v>88</v>
      </c>
      <c r="CU5" s="30" t="s">
        <v>90</v>
      </c>
      <c r="CV5" s="30" t="s">
        <v>79</v>
      </c>
      <c r="CW5" s="30" t="s">
        <v>80</v>
      </c>
      <c r="CX5" s="30" t="s">
        <v>81</v>
      </c>
      <c r="CY5" s="30" t="s">
        <v>82</v>
      </c>
      <c r="CZ5" s="30" t="s">
        <v>83</v>
      </c>
      <c r="DA5" s="30" t="s">
        <v>84</v>
      </c>
      <c r="DB5" s="30" t="s">
        <v>85</v>
      </c>
      <c r="DC5" s="30" t="s">
        <v>86</v>
      </c>
      <c r="DD5" s="30" t="s">
        <v>87</v>
      </c>
      <c r="DE5" s="30" t="s">
        <v>88</v>
      </c>
      <c r="DF5" s="30" t="s">
        <v>90</v>
      </c>
      <c r="DG5" s="30" t="s">
        <v>79</v>
      </c>
      <c r="DH5" s="30" t="s">
        <v>80</v>
      </c>
      <c r="DI5" s="30" t="s">
        <v>81</v>
      </c>
      <c r="DJ5" s="30" t="s">
        <v>82</v>
      </c>
      <c r="DK5" s="30" t="s">
        <v>83</v>
      </c>
      <c r="DL5" s="30" t="s">
        <v>84</v>
      </c>
      <c r="DM5" s="30" t="s">
        <v>85</v>
      </c>
      <c r="DN5" s="30" t="s">
        <v>86</v>
      </c>
      <c r="DO5" s="30" t="s">
        <v>87</v>
      </c>
      <c r="DP5" s="30" t="s">
        <v>88</v>
      </c>
      <c r="DQ5" s="30" t="s">
        <v>90</v>
      </c>
      <c r="DR5" s="30" t="s">
        <v>79</v>
      </c>
      <c r="DS5" s="30" t="s">
        <v>80</v>
      </c>
      <c r="DT5" s="30" t="s">
        <v>81</v>
      </c>
      <c r="DU5" s="30" t="s">
        <v>82</v>
      </c>
      <c r="DV5" s="30" t="s">
        <v>83</v>
      </c>
      <c r="DW5" s="30" t="s">
        <v>84</v>
      </c>
      <c r="DX5" s="30" t="s">
        <v>85</v>
      </c>
      <c r="DY5" s="30" t="s">
        <v>86</v>
      </c>
      <c r="DZ5" s="30" t="s">
        <v>87</v>
      </c>
      <c r="EA5" s="30" t="s">
        <v>88</v>
      </c>
      <c r="EB5" s="30" t="s">
        <v>90</v>
      </c>
      <c r="EC5" s="30" t="s">
        <v>79</v>
      </c>
      <c r="ED5" s="30" t="s">
        <v>80</v>
      </c>
      <c r="EE5" s="30" t="s">
        <v>81</v>
      </c>
      <c r="EF5" s="30" t="s">
        <v>82</v>
      </c>
      <c r="EG5" s="30" t="s">
        <v>83</v>
      </c>
      <c r="EH5" s="30" t="s">
        <v>84</v>
      </c>
      <c r="EI5" s="30" t="s">
        <v>85</v>
      </c>
      <c r="EJ5" s="30" t="s">
        <v>86</v>
      </c>
      <c r="EK5" s="30" t="s">
        <v>87</v>
      </c>
      <c r="EL5" s="30" t="s">
        <v>88</v>
      </c>
      <c r="EM5" s="30" t="s">
        <v>90</v>
      </c>
    </row>
    <row r="6" spans="1:143" s="34" customFormat="1">
      <c r="A6" s="26" t="s">
        <v>91</v>
      </c>
      <c r="B6" s="31">
        <f>B7</f>
        <v>2015</v>
      </c>
      <c r="C6" s="31">
        <f t="shared" ref="C6:V6" si="3">C7</f>
        <v>42081</v>
      </c>
      <c r="D6" s="31">
        <f t="shared" si="3"/>
        <v>46</v>
      </c>
      <c r="E6" s="31">
        <f t="shared" si="3"/>
        <v>1</v>
      </c>
      <c r="F6" s="31">
        <f t="shared" si="3"/>
        <v>0</v>
      </c>
      <c r="G6" s="31">
        <f t="shared" si="3"/>
        <v>1</v>
      </c>
      <c r="H6" s="31" t="str">
        <f t="shared" si="3"/>
        <v>宮城県　角田市</v>
      </c>
      <c r="I6" s="31" t="str">
        <f t="shared" si="3"/>
        <v>法適用</v>
      </c>
      <c r="J6" s="31" t="str">
        <f t="shared" si="3"/>
        <v>水道事業</v>
      </c>
      <c r="K6" s="31" t="str">
        <f t="shared" si="3"/>
        <v>末端給水事業</v>
      </c>
      <c r="L6" s="31" t="str">
        <f t="shared" si="3"/>
        <v>A6</v>
      </c>
      <c r="M6" s="32" t="str">
        <f t="shared" si="3"/>
        <v>-</v>
      </c>
      <c r="N6" s="32">
        <f t="shared" si="3"/>
        <v>81.84</v>
      </c>
      <c r="O6" s="32">
        <f t="shared" si="3"/>
        <v>96.51</v>
      </c>
      <c r="P6" s="32">
        <f t="shared" si="3"/>
        <v>4550</v>
      </c>
      <c r="Q6" s="32">
        <f t="shared" si="3"/>
        <v>30429</v>
      </c>
      <c r="R6" s="32">
        <f t="shared" si="3"/>
        <v>147.53</v>
      </c>
      <c r="S6" s="32">
        <f t="shared" si="3"/>
        <v>206.26</v>
      </c>
      <c r="T6" s="32">
        <f t="shared" si="3"/>
        <v>29259</v>
      </c>
      <c r="U6" s="32">
        <f t="shared" si="3"/>
        <v>100</v>
      </c>
      <c r="V6" s="32">
        <f t="shared" si="3"/>
        <v>292.58999999999997</v>
      </c>
      <c r="W6" s="33">
        <f>IF(W7="",NA(),W7)</f>
        <v>97.58</v>
      </c>
      <c r="X6" s="33">
        <f t="shared" ref="X6:AF6" si="4">IF(X7="",NA(),X7)</f>
        <v>100.47</v>
      </c>
      <c r="Y6" s="33">
        <f t="shared" si="4"/>
        <v>94.57</v>
      </c>
      <c r="Z6" s="33">
        <f t="shared" si="4"/>
        <v>96.79</v>
      </c>
      <c r="AA6" s="33">
        <f t="shared" si="4"/>
        <v>100.34</v>
      </c>
      <c r="AB6" s="33">
        <f t="shared" si="4"/>
        <v>105.61</v>
      </c>
      <c r="AC6" s="33">
        <f t="shared" si="4"/>
        <v>106.41</v>
      </c>
      <c r="AD6" s="33">
        <f t="shared" si="4"/>
        <v>106.55</v>
      </c>
      <c r="AE6" s="33">
        <f t="shared" si="4"/>
        <v>110.01</v>
      </c>
      <c r="AF6" s="33">
        <f t="shared" si="4"/>
        <v>111.21</v>
      </c>
      <c r="AG6" s="32" t="str">
        <f>IF(AG7="","",IF(AG7="-","【-】","【"&amp;SUBSTITUTE(TEXT(AG7,"#,##0.00"),"-","△")&amp;"】"))</f>
        <v>【113.56】</v>
      </c>
      <c r="AH6" s="32">
        <f>IF(AH7="",NA(),AH7)</f>
        <v>0</v>
      </c>
      <c r="AI6" s="32">
        <f t="shared" ref="AI6:AQ6" si="5">IF(AI7="",NA(),AI7)</f>
        <v>0</v>
      </c>
      <c r="AJ6" s="33">
        <f t="shared" si="5"/>
        <v>4.3</v>
      </c>
      <c r="AK6" s="32">
        <f t="shared" si="5"/>
        <v>0</v>
      </c>
      <c r="AL6" s="32">
        <f t="shared" si="5"/>
        <v>0</v>
      </c>
      <c r="AM6" s="33">
        <f t="shared" si="5"/>
        <v>6.79</v>
      </c>
      <c r="AN6" s="33">
        <f t="shared" si="5"/>
        <v>6.33</v>
      </c>
      <c r="AO6" s="33">
        <f t="shared" si="5"/>
        <v>9.56</v>
      </c>
      <c r="AP6" s="33">
        <f t="shared" si="5"/>
        <v>2.8</v>
      </c>
      <c r="AQ6" s="33">
        <f t="shared" si="5"/>
        <v>1.93</v>
      </c>
      <c r="AR6" s="32" t="str">
        <f>IF(AR7="","",IF(AR7="-","【-】","【"&amp;SUBSTITUTE(TEXT(AR7,"#,##0.00"),"-","△")&amp;"】"))</f>
        <v>【0.87】</v>
      </c>
      <c r="AS6" s="33">
        <f>IF(AS7="",NA(),AS7)</f>
        <v>1744.5</v>
      </c>
      <c r="AT6" s="33">
        <f t="shared" ref="AT6:BB6" si="6">IF(AT7="",NA(),AT7)</f>
        <v>971.59</v>
      </c>
      <c r="AU6" s="33">
        <f t="shared" si="6"/>
        <v>1789.04</v>
      </c>
      <c r="AV6" s="33">
        <f t="shared" si="6"/>
        <v>610.75</v>
      </c>
      <c r="AW6" s="33">
        <f t="shared" si="6"/>
        <v>611.42999999999995</v>
      </c>
      <c r="AX6" s="33">
        <f t="shared" si="6"/>
        <v>832.37</v>
      </c>
      <c r="AY6" s="33">
        <f t="shared" si="6"/>
        <v>852.01</v>
      </c>
      <c r="AZ6" s="33">
        <f t="shared" si="6"/>
        <v>963.24</v>
      </c>
      <c r="BA6" s="33">
        <f t="shared" si="6"/>
        <v>381.53</v>
      </c>
      <c r="BB6" s="33">
        <f t="shared" si="6"/>
        <v>391.54</v>
      </c>
      <c r="BC6" s="32" t="str">
        <f>IF(BC7="","",IF(BC7="-","【-】","【"&amp;SUBSTITUTE(TEXT(BC7,"#,##0.00"),"-","△")&amp;"】"))</f>
        <v>【262.74】</v>
      </c>
      <c r="BD6" s="33">
        <f>IF(BD7="",NA(),BD7)</f>
        <v>168.16</v>
      </c>
      <c r="BE6" s="33">
        <f t="shared" ref="BE6:BM6" si="7">IF(BE7="",NA(),BE7)</f>
        <v>138.46</v>
      </c>
      <c r="BF6" s="33">
        <f t="shared" si="7"/>
        <v>122.2</v>
      </c>
      <c r="BG6" s="33">
        <f t="shared" si="7"/>
        <v>119.01</v>
      </c>
      <c r="BH6" s="33">
        <f t="shared" si="7"/>
        <v>136.77000000000001</v>
      </c>
      <c r="BI6" s="33">
        <f t="shared" si="7"/>
        <v>403.15</v>
      </c>
      <c r="BJ6" s="33">
        <f t="shared" si="7"/>
        <v>391.4</v>
      </c>
      <c r="BK6" s="33">
        <f t="shared" si="7"/>
        <v>400.38</v>
      </c>
      <c r="BL6" s="33">
        <f t="shared" si="7"/>
        <v>393.27</v>
      </c>
      <c r="BM6" s="33">
        <f t="shared" si="7"/>
        <v>386.97</v>
      </c>
      <c r="BN6" s="32" t="str">
        <f>IF(BN7="","",IF(BN7="-","【-】","【"&amp;SUBSTITUTE(TEXT(BN7,"#,##0.00"),"-","△")&amp;"】"))</f>
        <v>【276.38】</v>
      </c>
      <c r="BO6" s="33">
        <f>IF(BO7="",NA(),BO7)</f>
        <v>95.81</v>
      </c>
      <c r="BP6" s="33">
        <f t="shared" ref="BP6:BX6" si="8">IF(BP7="",NA(),BP7)</f>
        <v>97.62</v>
      </c>
      <c r="BQ6" s="33">
        <f t="shared" si="8"/>
        <v>92.59</v>
      </c>
      <c r="BR6" s="33">
        <f t="shared" si="8"/>
        <v>93.29</v>
      </c>
      <c r="BS6" s="33">
        <f t="shared" si="8"/>
        <v>98.05</v>
      </c>
      <c r="BT6" s="33">
        <f t="shared" si="8"/>
        <v>94.86</v>
      </c>
      <c r="BU6" s="33">
        <f t="shared" si="8"/>
        <v>95.91</v>
      </c>
      <c r="BV6" s="33">
        <f t="shared" si="8"/>
        <v>96.56</v>
      </c>
      <c r="BW6" s="33">
        <f t="shared" si="8"/>
        <v>100.47</v>
      </c>
      <c r="BX6" s="33">
        <f t="shared" si="8"/>
        <v>101.72</v>
      </c>
      <c r="BY6" s="32" t="str">
        <f>IF(BY7="","",IF(BY7="-","【-】","【"&amp;SUBSTITUTE(TEXT(BY7,"#,##0.00"),"-","△")&amp;"】"))</f>
        <v>【104.99】</v>
      </c>
      <c r="BZ6" s="33">
        <f>IF(BZ7="",NA(),BZ7)</f>
        <v>272.12</v>
      </c>
      <c r="CA6" s="33">
        <f t="shared" ref="CA6:CI6" si="9">IF(CA7="",NA(),CA7)</f>
        <v>276.02</v>
      </c>
      <c r="CB6" s="33">
        <f t="shared" si="9"/>
        <v>290.94</v>
      </c>
      <c r="CC6" s="33">
        <f t="shared" si="9"/>
        <v>288.43</v>
      </c>
      <c r="CD6" s="33">
        <f t="shared" si="9"/>
        <v>274.18</v>
      </c>
      <c r="CE6" s="33">
        <f t="shared" si="9"/>
        <v>179.14</v>
      </c>
      <c r="CF6" s="33">
        <f t="shared" si="9"/>
        <v>179.29</v>
      </c>
      <c r="CG6" s="33">
        <f t="shared" si="9"/>
        <v>177.14</v>
      </c>
      <c r="CH6" s="33">
        <f t="shared" si="9"/>
        <v>169.82</v>
      </c>
      <c r="CI6" s="33">
        <f t="shared" si="9"/>
        <v>168.2</v>
      </c>
      <c r="CJ6" s="32" t="str">
        <f>IF(CJ7="","",IF(CJ7="-","【-】","【"&amp;SUBSTITUTE(TEXT(CJ7,"#,##0.00"),"-","△")&amp;"】"))</f>
        <v>【163.72】</v>
      </c>
      <c r="CK6" s="33">
        <f>IF(CK7="",NA(),CK7)</f>
        <v>76.75</v>
      </c>
      <c r="CL6" s="33">
        <f t="shared" ref="CL6:CT6" si="10">IF(CL7="",NA(),CL7)</f>
        <v>77.81</v>
      </c>
      <c r="CM6" s="33">
        <f t="shared" si="10"/>
        <v>73.37</v>
      </c>
      <c r="CN6" s="33">
        <f t="shared" si="10"/>
        <v>71.010000000000005</v>
      </c>
      <c r="CO6" s="33">
        <f t="shared" si="10"/>
        <v>72.14</v>
      </c>
      <c r="CP6" s="33">
        <f t="shared" si="10"/>
        <v>58.76</v>
      </c>
      <c r="CQ6" s="33">
        <f t="shared" si="10"/>
        <v>59.09</v>
      </c>
      <c r="CR6" s="33">
        <f t="shared" si="10"/>
        <v>55.64</v>
      </c>
      <c r="CS6" s="33">
        <f t="shared" si="10"/>
        <v>55.13</v>
      </c>
      <c r="CT6" s="33">
        <f t="shared" si="10"/>
        <v>54.77</v>
      </c>
      <c r="CU6" s="32" t="str">
        <f>IF(CU7="","",IF(CU7="-","【-】","【"&amp;SUBSTITUTE(TEXT(CU7,"#,##0.00"),"-","△")&amp;"】"))</f>
        <v>【59.76】</v>
      </c>
      <c r="CV6" s="33">
        <f>IF(CV7="",NA(),CV7)</f>
        <v>82.56</v>
      </c>
      <c r="CW6" s="33">
        <f t="shared" ref="CW6:DE6" si="11">IF(CW7="",NA(),CW7)</f>
        <v>85.32</v>
      </c>
      <c r="CX6" s="33">
        <f t="shared" si="11"/>
        <v>84.86</v>
      </c>
      <c r="CY6" s="33">
        <f t="shared" si="11"/>
        <v>85.27</v>
      </c>
      <c r="CZ6" s="33">
        <f t="shared" si="11"/>
        <v>83.29</v>
      </c>
      <c r="DA6" s="33">
        <f t="shared" si="11"/>
        <v>84.87</v>
      </c>
      <c r="DB6" s="33">
        <f t="shared" si="11"/>
        <v>85.4</v>
      </c>
      <c r="DC6" s="33">
        <f t="shared" si="11"/>
        <v>83.09</v>
      </c>
      <c r="DD6" s="33">
        <f t="shared" si="11"/>
        <v>83</v>
      </c>
      <c r="DE6" s="33">
        <f t="shared" si="11"/>
        <v>82.89</v>
      </c>
      <c r="DF6" s="32" t="str">
        <f>IF(DF7="","",IF(DF7="-","【-】","【"&amp;SUBSTITUTE(TEXT(DF7,"#,##0.00"),"-","△")&amp;"】"))</f>
        <v>【89.95】</v>
      </c>
      <c r="DG6" s="33">
        <f>IF(DG7="",NA(),DG7)</f>
        <v>40.229999999999997</v>
      </c>
      <c r="DH6" s="33">
        <f t="shared" ref="DH6:DP6" si="12">IF(DH7="",NA(),DH7)</f>
        <v>41.19</v>
      </c>
      <c r="DI6" s="33">
        <f t="shared" si="12"/>
        <v>42.7</v>
      </c>
      <c r="DJ6" s="33">
        <f t="shared" si="12"/>
        <v>51.35</v>
      </c>
      <c r="DK6" s="33">
        <f t="shared" si="12"/>
        <v>53.26</v>
      </c>
      <c r="DL6" s="33">
        <f t="shared" si="12"/>
        <v>35.53</v>
      </c>
      <c r="DM6" s="33">
        <f t="shared" si="12"/>
        <v>36.36</v>
      </c>
      <c r="DN6" s="33">
        <f t="shared" si="12"/>
        <v>39.06</v>
      </c>
      <c r="DO6" s="33">
        <f t="shared" si="12"/>
        <v>46.66</v>
      </c>
      <c r="DP6" s="33">
        <f t="shared" si="12"/>
        <v>47.46</v>
      </c>
      <c r="DQ6" s="32" t="str">
        <f>IF(DQ7="","",IF(DQ7="-","【-】","【"&amp;SUBSTITUTE(TEXT(DQ7,"#,##0.00"),"-","△")&amp;"】"))</f>
        <v>【47.18】</v>
      </c>
      <c r="DR6" s="33">
        <f>IF(DR7="",NA(),DR7)</f>
        <v>2.58</v>
      </c>
      <c r="DS6" s="33">
        <f t="shared" ref="DS6:EA6" si="13">IF(DS7="",NA(),DS7)</f>
        <v>3.48</v>
      </c>
      <c r="DT6" s="33">
        <f t="shared" si="13"/>
        <v>8.4</v>
      </c>
      <c r="DU6" s="33">
        <f t="shared" si="13"/>
        <v>10.37</v>
      </c>
      <c r="DV6" s="33">
        <f t="shared" si="13"/>
        <v>10.16</v>
      </c>
      <c r="DW6" s="33">
        <f t="shared" si="13"/>
        <v>6.47</v>
      </c>
      <c r="DX6" s="33">
        <f t="shared" si="13"/>
        <v>7.8</v>
      </c>
      <c r="DY6" s="33">
        <f t="shared" si="13"/>
        <v>8.8699999999999992</v>
      </c>
      <c r="DZ6" s="33">
        <f t="shared" si="13"/>
        <v>9.85</v>
      </c>
      <c r="EA6" s="33">
        <f t="shared" si="13"/>
        <v>9.7100000000000009</v>
      </c>
      <c r="EB6" s="32" t="str">
        <f>IF(EB7="","",IF(EB7="-","【-】","【"&amp;SUBSTITUTE(TEXT(EB7,"#,##0.00"),"-","△")&amp;"】"))</f>
        <v>【13.18】</v>
      </c>
      <c r="EC6" s="32">
        <f>IF(EC7="",NA(),EC7)</f>
        <v>0</v>
      </c>
      <c r="ED6" s="33">
        <f t="shared" ref="ED6:EL6" si="14">IF(ED7="",NA(),ED7)</f>
        <v>0.38</v>
      </c>
      <c r="EE6" s="33">
        <f t="shared" si="14"/>
        <v>0.13</v>
      </c>
      <c r="EF6" s="33">
        <f t="shared" si="14"/>
        <v>0.27</v>
      </c>
      <c r="EG6" s="32">
        <f t="shared" si="14"/>
        <v>0</v>
      </c>
      <c r="EH6" s="33">
        <f t="shared" si="14"/>
        <v>0.7</v>
      </c>
      <c r="EI6" s="33">
        <f t="shared" si="14"/>
        <v>0.81</v>
      </c>
      <c r="EJ6" s="33">
        <f t="shared" si="14"/>
        <v>0.67</v>
      </c>
      <c r="EK6" s="33">
        <f t="shared" si="14"/>
        <v>0.66</v>
      </c>
      <c r="EL6" s="33">
        <f t="shared" si="14"/>
        <v>0.99</v>
      </c>
      <c r="EM6" s="32" t="str">
        <f>IF(EM7="","",IF(EM7="-","【-】","【"&amp;SUBSTITUTE(TEXT(EM7,"#,##0.00"),"-","△")&amp;"】"))</f>
        <v>【0.85】</v>
      </c>
    </row>
    <row r="7" spans="1:143" s="34" customFormat="1">
      <c r="A7" s="26"/>
      <c r="B7" s="35">
        <v>2015</v>
      </c>
      <c r="C7" s="35">
        <v>42081</v>
      </c>
      <c r="D7" s="35">
        <v>46</v>
      </c>
      <c r="E7" s="35">
        <v>1</v>
      </c>
      <c r="F7" s="35">
        <v>0</v>
      </c>
      <c r="G7" s="35">
        <v>1</v>
      </c>
      <c r="H7" s="35" t="s">
        <v>92</v>
      </c>
      <c r="I7" s="35" t="s">
        <v>93</v>
      </c>
      <c r="J7" s="35" t="s">
        <v>94</v>
      </c>
      <c r="K7" s="35" t="s">
        <v>95</v>
      </c>
      <c r="L7" s="35" t="s">
        <v>96</v>
      </c>
      <c r="M7" s="36" t="s">
        <v>97</v>
      </c>
      <c r="N7" s="36">
        <v>81.84</v>
      </c>
      <c r="O7" s="36">
        <v>96.51</v>
      </c>
      <c r="P7" s="36">
        <v>4550</v>
      </c>
      <c r="Q7" s="36">
        <v>30429</v>
      </c>
      <c r="R7" s="36">
        <v>147.53</v>
      </c>
      <c r="S7" s="36">
        <v>206.26</v>
      </c>
      <c r="T7" s="36">
        <v>29259</v>
      </c>
      <c r="U7" s="36">
        <v>100</v>
      </c>
      <c r="V7" s="36">
        <v>292.58999999999997</v>
      </c>
      <c r="W7" s="36">
        <v>97.58</v>
      </c>
      <c r="X7" s="36">
        <v>100.47</v>
      </c>
      <c r="Y7" s="36">
        <v>94.57</v>
      </c>
      <c r="Z7" s="36">
        <v>96.79</v>
      </c>
      <c r="AA7" s="36">
        <v>100.34</v>
      </c>
      <c r="AB7" s="36">
        <v>105.61</v>
      </c>
      <c r="AC7" s="36">
        <v>106.41</v>
      </c>
      <c r="AD7" s="36">
        <v>106.55</v>
      </c>
      <c r="AE7" s="36">
        <v>110.01</v>
      </c>
      <c r="AF7" s="36">
        <v>111.21</v>
      </c>
      <c r="AG7" s="36">
        <v>113.56</v>
      </c>
      <c r="AH7" s="36">
        <v>0</v>
      </c>
      <c r="AI7" s="36">
        <v>0</v>
      </c>
      <c r="AJ7" s="36">
        <v>4.3</v>
      </c>
      <c r="AK7" s="36">
        <v>0</v>
      </c>
      <c r="AL7" s="36">
        <v>0</v>
      </c>
      <c r="AM7" s="36">
        <v>6.79</v>
      </c>
      <c r="AN7" s="36">
        <v>6.33</v>
      </c>
      <c r="AO7" s="36">
        <v>9.56</v>
      </c>
      <c r="AP7" s="36">
        <v>2.8</v>
      </c>
      <c r="AQ7" s="36">
        <v>1.93</v>
      </c>
      <c r="AR7" s="36">
        <v>0.87</v>
      </c>
      <c r="AS7" s="36">
        <v>1744.5</v>
      </c>
      <c r="AT7" s="36">
        <v>971.59</v>
      </c>
      <c r="AU7" s="36">
        <v>1789.04</v>
      </c>
      <c r="AV7" s="36">
        <v>610.75</v>
      </c>
      <c r="AW7" s="36">
        <v>611.42999999999995</v>
      </c>
      <c r="AX7" s="36">
        <v>832.37</v>
      </c>
      <c r="AY7" s="36">
        <v>852.01</v>
      </c>
      <c r="AZ7" s="36">
        <v>963.24</v>
      </c>
      <c r="BA7" s="36">
        <v>381.53</v>
      </c>
      <c r="BB7" s="36">
        <v>391.54</v>
      </c>
      <c r="BC7" s="36">
        <v>262.74</v>
      </c>
      <c r="BD7" s="36">
        <v>168.16</v>
      </c>
      <c r="BE7" s="36">
        <v>138.46</v>
      </c>
      <c r="BF7" s="36">
        <v>122.2</v>
      </c>
      <c r="BG7" s="36">
        <v>119.01</v>
      </c>
      <c r="BH7" s="36">
        <v>136.77000000000001</v>
      </c>
      <c r="BI7" s="36">
        <v>403.15</v>
      </c>
      <c r="BJ7" s="36">
        <v>391.4</v>
      </c>
      <c r="BK7" s="36">
        <v>400.38</v>
      </c>
      <c r="BL7" s="36">
        <v>393.27</v>
      </c>
      <c r="BM7" s="36">
        <v>386.97</v>
      </c>
      <c r="BN7" s="36">
        <v>276.38</v>
      </c>
      <c r="BO7" s="36">
        <v>95.81</v>
      </c>
      <c r="BP7" s="36">
        <v>97.62</v>
      </c>
      <c r="BQ7" s="36">
        <v>92.59</v>
      </c>
      <c r="BR7" s="36">
        <v>93.29</v>
      </c>
      <c r="BS7" s="36">
        <v>98.05</v>
      </c>
      <c r="BT7" s="36">
        <v>94.86</v>
      </c>
      <c r="BU7" s="36">
        <v>95.91</v>
      </c>
      <c r="BV7" s="36">
        <v>96.56</v>
      </c>
      <c r="BW7" s="36">
        <v>100.47</v>
      </c>
      <c r="BX7" s="36">
        <v>101.72</v>
      </c>
      <c r="BY7" s="36">
        <v>104.99</v>
      </c>
      <c r="BZ7" s="36">
        <v>272.12</v>
      </c>
      <c r="CA7" s="36">
        <v>276.02</v>
      </c>
      <c r="CB7" s="36">
        <v>290.94</v>
      </c>
      <c r="CC7" s="36">
        <v>288.43</v>
      </c>
      <c r="CD7" s="36">
        <v>274.18</v>
      </c>
      <c r="CE7" s="36">
        <v>179.14</v>
      </c>
      <c r="CF7" s="36">
        <v>179.29</v>
      </c>
      <c r="CG7" s="36">
        <v>177.14</v>
      </c>
      <c r="CH7" s="36">
        <v>169.82</v>
      </c>
      <c r="CI7" s="36">
        <v>168.2</v>
      </c>
      <c r="CJ7" s="36">
        <v>163.72</v>
      </c>
      <c r="CK7" s="36">
        <v>76.75</v>
      </c>
      <c r="CL7" s="36">
        <v>77.81</v>
      </c>
      <c r="CM7" s="36">
        <v>73.37</v>
      </c>
      <c r="CN7" s="36">
        <v>71.010000000000005</v>
      </c>
      <c r="CO7" s="36">
        <v>72.14</v>
      </c>
      <c r="CP7" s="36">
        <v>58.76</v>
      </c>
      <c r="CQ7" s="36">
        <v>59.09</v>
      </c>
      <c r="CR7" s="36">
        <v>55.64</v>
      </c>
      <c r="CS7" s="36">
        <v>55.13</v>
      </c>
      <c r="CT7" s="36">
        <v>54.77</v>
      </c>
      <c r="CU7" s="36">
        <v>59.76</v>
      </c>
      <c r="CV7" s="36">
        <v>82.56</v>
      </c>
      <c r="CW7" s="36">
        <v>85.32</v>
      </c>
      <c r="CX7" s="36">
        <v>84.86</v>
      </c>
      <c r="CY7" s="36">
        <v>85.27</v>
      </c>
      <c r="CZ7" s="36">
        <v>83.29</v>
      </c>
      <c r="DA7" s="36">
        <v>84.87</v>
      </c>
      <c r="DB7" s="36">
        <v>85.4</v>
      </c>
      <c r="DC7" s="36">
        <v>83.09</v>
      </c>
      <c r="DD7" s="36">
        <v>83</v>
      </c>
      <c r="DE7" s="36">
        <v>82.89</v>
      </c>
      <c r="DF7" s="36">
        <v>89.95</v>
      </c>
      <c r="DG7" s="36">
        <v>40.229999999999997</v>
      </c>
      <c r="DH7" s="36">
        <v>41.19</v>
      </c>
      <c r="DI7" s="36">
        <v>42.7</v>
      </c>
      <c r="DJ7" s="36">
        <v>51.35</v>
      </c>
      <c r="DK7" s="36">
        <v>53.26</v>
      </c>
      <c r="DL7" s="36">
        <v>35.53</v>
      </c>
      <c r="DM7" s="36">
        <v>36.36</v>
      </c>
      <c r="DN7" s="36">
        <v>39.06</v>
      </c>
      <c r="DO7" s="36">
        <v>46.66</v>
      </c>
      <c r="DP7" s="36">
        <v>47.46</v>
      </c>
      <c r="DQ7" s="36">
        <v>47.18</v>
      </c>
      <c r="DR7" s="36">
        <v>2.58</v>
      </c>
      <c r="DS7" s="36">
        <v>3.48</v>
      </c>
      <c r="DT7" s="36">
        <v>8.4</v>
      </c>
      <c r="DU7" s="36">
        <v>10.37</v>
      </c>
      <c r="DV7" s="36">
        <v>10.16</v>
      </c>
      <c r="DW7" s="36">
        <v>6.47</v>
      </c>
      <c r="DX7" s="36">
        <v>7.8</v>
      </c>
      <c r="DY7" s="36">
        <v>8.8699999999999992</v>
      </c>
      <c r="DZ7" s="36">
        <v>9.85</v>
      </c>
      <c r="EA7" s="36">
        <v>9.7100000000000009</v>
      </c>
      <c r="EB7" s="36">
        <v>13.18</v>
      </c>
      <c r="EC7" s="36">
        <v>0</v>
      </c>
      <c r="ED7" s="36">
        <v>0.38</v>
      </c>
      <c r="EE7" s="36">
        <v>0.13</v>
      </c>
      <c r="EF7" s="36">
        <v>0.27</v>
      </c>
      <c r="EG7" s="36">
        <v>0</v>
      </c>
      <c r="EH7" s="36">
        <v>0.7</v>
      </c>
      <c r="EI7" s="36">
        <v>0.81</v>
      </c>
      <c r="EJ7" s="36">
        <v>0.67</v>
      </c>
      <c r="EK7" s="36">
        <v>0.66</v>
      </c>
      <c r="EL7" s="36">
        <v>0.99</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98</v>
      </c>
      <c r="C9" s="39" t="s">
        <v>99</v>
      </c>
      <c r="D9" s="39" t="s">
        <v>100</v>
      </c>
      <c r="E9" s="39" t="s">
        <v>101</v>
      </c>
      <c r="F9" s="39" t="s">
        <v>102</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miyagi</cp:lastModifiedBy>
  <cp:lastPrinted>2017-02-08T07:14:53Z</cp:lastPrinted>
  <dcterms:created xsi:type="dcterms:W3CDTF">2017-02-01T08:34:23Z</dcterms:created>
  <dcterms:modified xsi:type="dcterms:W3CDTF">2017-02-17T05:36:56Z</dcterms:modified>
</cp:coreProperties>
</file>