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20年度\03_財政係\経営比較分析表（HP公開）\★経営比較分析表HP公開関係\EXCEL（HP掲載）\H29\"/>
    </mc:Choice>
  </mc:AlternateContent>
  <workbookProtection workbookAlgorithmName="SHA-512" workbookHashValue="EN5s5No804oC9SHHSaBfave3qBhSmIYwifC+c2JNTx+fJ8R/dY87et5iDIosu8pOliWlfvxsccLJqjrx/bGliQ==" workbookSaltValue="Qp5xEhqF7o0gJdKYBIQR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<sst xmlns="http://schemas.openxmlformats.org/spreadsheetml/2006/main" count="245" uniqueCount="125">
  <si>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</si>
  <si>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</si>
  <si>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</si>
  <si>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</si>
  <si>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</si>
  <si>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</si>
  <si>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</si>
  <si>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</si>
  <si>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</si>
  <si>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</si>
  <si>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</si>
  <si>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</si>
  <si>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</si>
  <si>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</si>
  <si>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</si>
  <si>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</si>
  <si>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</si>
  <si>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</si>
  <si>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</si>
  <si>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</si>
  <si>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</si>
  <si>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</si>
  <si>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</si>
  <si>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</si>
  <si>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</si>
  <si>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</si>
  <si>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</si>
  <si>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</si>
  <si>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</si>
  <si>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</si>
  <si>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</si>
  <si>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</si>
  <si>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</si>
  <si>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</si>
  <si>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</si>
  <si>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</si>
  <si>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</si>
  <si>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</si>
  <si>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</si>
  <si>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</si>
  <si>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</si>
  <si>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</si>
  <si>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</si>
  <si>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</si>
  <si>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</si>
  <si>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</si>
  <si>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</si>
  <si>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</si>
  <si>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</si>
  <si>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</si>
  <si>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</si>
  <si>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</si>
  <si>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</si>
  <si>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</si>
  <si>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</si>
  <si>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</si>
  <si>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</si>
  <si>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</si>
  <si>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</si>
  <si>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</si>
  <si>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</si>
  <si>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</si>
  <si>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</si>
  <si>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</si>
  <si>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</si>
  <si>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</si>
  <si>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</si>
  <si>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</si>
  <si>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</si>
  <si>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</si>
  <si>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</si>
  <si>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</si>
  <si>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</si>
  <si>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</si>
  <si>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</si>
  <si>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</si>
  <si>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</si>
  <si>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</si>
  <si>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</si>
  <si>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</si>
  <si>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</si>
  <si>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</si>
  <si>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</si>
  <si>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</si>
  <si>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</si>
  <si>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</si>
  <si>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</si>
  <si>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</si>
  <si>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</si>
  <si>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</si>
  <si>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</si>
  <si>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</si>
  <si>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</si>
  <si>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</si>
  <si>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</si>
  <si>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</si>
  <si>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</si>
  <si>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</si>
  <si>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</si>
  <si>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</si>
  <si>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</si>
  <si>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</si>
  <si>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</si>
  <si>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</si>
  <si>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</si>
  <si>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</si>
  <si>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</si>
  <si>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</si>
  <si>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</si>
  <si>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</si>
  <si>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</si>
  <si>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</si>
  <si>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</si>
  <si>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</si>
  <si>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</si>
  <si>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</si>
  <si>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</si>
  <si>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</si>
  <si>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</si>
  <si>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</si>
  <si>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</si>
  <si>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</si>
  <si>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般的に改善傾向が見られるものの、当市の公共下水道事業の経営は健全とは言い難い状況であるため、東日本大震災以降見送っていた使用料の改定を平成30年度に実施している。今後も適正な料金設定により収入を確保するとともに費用を抑制し、公共下水道事業の安定経営を目指していく。
　また、平成32年度からの公営企業会計移行を見据え、経営戦略に基づく管渠の維持管理および整備を計画的に実施していく。</t>
    <rPh sb="69" eb="71">
      <t>ヘイセイ</t>
    </rPh>
    <rPh sb="73" eb="75">
      <t>ネンド</t>
    </rPh>
    <rPh sb="76" eb="78">
      <t>ジッシ</t>
    </rPh>
    <rPh sb="83" eb="85">
      <t>コンゴ</t>
    </rPh>
    <phoneticPr fontId="4"/>
  </si>
  <si>
    <t>　平成28年度に角田市下水道ストックマネジメント計画を策定し、当該計画に基づき平成29年度から平成33年度までの5ヵ年の予定で、管渠の更新及びマンホール蓋の取替えを実施していく。
　以後についても随時角田市下水道ストックマネジメント計画を更新し、健全な施設維持を図る。</t>
    <rPh sb="8" eb="11">
      <t>カクダシ</t>
    </rPh>
    <rPh sb="11" eb="14">
      <t>ゲスイドウ</t>
    </rPh>
    <rPh sb="100" eb="103">
      <t>カクダシ</t>
    </rPh>
    <rPh sb="103" eb="106">
      <t>ゲスイドウ</t>
    </rPh>
    <rPh sb="119" eb="121">
      <t>コウシン</t>
    </rPh>
    <rPh sb="123" eb="125">
      <t>ケンゼン</t>
    </rPh>
    <rPh sb="126" eb="128">
      <t>シセツ</t>
    </rPh>
    <rPh sb="128" eb="130">
      <t>イジ</t>
    </rPh>
    <rPh sb="131" eb="132">
      <t>ハカ</t>
    </rPh>
    <phoneticPr fontId="4"/>
  </si>
  <si>
    <t>①収益的収支比率において単年度収支が赤字を示しているのは、本市は人口密度が低く、公共下水道事業を行う上では非効率な地域であることに加え、軟弱な地盤が多く工事費が割高となる傾向にあるためと考える。27年度は災害復旧事業の完了による国庫補助金の減により総収入が減少し比率を下げたが、その後は新規接続による使用料収入の増加と費用の抑制により徐々に比率を上げている。29年度は経営戦略時の計画より総費用が抑えられたため、予測値より高い数値となっている。
④企業債残高対事業規模比率について、類似団体より高い状態であるが、理由として軟弱な地盤が多く工事費が割高となることと、東日本大震災による災害復旧事業費の増大、震災による料金収入の落ち込みが要因に挙げられる。料金収入は緩やかに回復し地方債現在高も減少傾向にあるが、当該比率は経営戦略の予測値に達していないので、今後も更なる経営改善が必要である。
⑤経費回収率については、経費節減と普及促進により、27年度以降類似団体平均を上回る数値を維持している。今後も引き続き経費節減に努めていく。
⑥汚水処理原価について、当市の数値は前年度より下回ったものの類似団体平均値を上回った。今後も経費節減と有収水量の確保に努め、効率的な運営を図っていく。
⑧水洗化率については、接続率の増加と人口減少により年々増加している。本市は高齢者世帯が多く、供用開始しても接続に至らない家屋も多いが、今後も積極的に普及促進策を進め、環境衛生の向上を図っていく。</t>
    <rPh sb="99" eb="101">
      <t>ネンド</t>
    </rPh>
    <rPh sb="102" eb="104">
      <t>サイガイ</t>
    </rPh>
    <rPh sb="104" eb="106">
      <t>フッキュウ</t>
    </rPh>
    <rPh sb="106" eb="108">
      <t>ジギョウ</t>
    </rPh>
    <rPh sb="109" eb="111">
      <t>カンリョウ</t>
    </rPh>
    <rPh sb="114" eb="116">
      <t>コッコ</t>
    </rPh>
    <rPh sb="116" eb="119">
      <t>ホジョキン</t>
    </rPh>
    <rPh sb="120" eb="121">
      <t>ゲン</t>
    </rPh>
    <rPh sb="124" eb="125">
      <t>ソウ</t>
    </rPh>
    <rPh sb="125" eb="127">
      <t>シュウニュウ</t>
    </rPh>
    <rPh sb="128" eb="130">
      <t>ゲンショウ</t>
    </rPh>
    <rPh sb="131" eb="133">
      <t>ヒリツ</t>
    </rPh>
    <rPh sb="134" eb="135">
      <t>サ</t>
    </rPh>
    <rPh sb="141" eb="142">
      <t>ゴ</t>
    </rPh>
    <rPh sb="167" eb="169">
      <t>ジョジョ</t>
    </rPh>
    <rPh sb="182" eb="183">
      <t>ド</t>
    </rPh>
    <rPh sb="184" eb="186">
      <t>ケイエイ</t>
    </rPh>
    <rPh sb="186" eb="188">
      <t>センリャク</t>
    </rPh>
    <rPh sb="188" eb="189">
      <t>ジ</t>
    </rPh>
    <rPh sb="190" eb="192">
      <t>ケイカク</t>
    </rPh>
    <rPh sb="194" eb="197">
      <t>ソウヒヨウ</t>
    </rPh>
    <rPh sb="198" eb="199">
      <t>オサ</t>
    </rPh>
    <rPh sb="206" eb="208">
      <t>ヨソク</t>
    </rPh>
    <rPh sb="208" eb="209">
      <t>アタイ</t>
    </rPh>
    <rPh sb="211" eb="212">
      <t>タカ</t>
    </rPh>
    <rPh sb="213" eb="215">
      <t>スウチ</t>
    </rPh>
    <rPh sb="256" eb="258">
      <t>リユウ</t>
    </rPh>
    <rPh sb="291" eb="293">
      <t>サイガイ</t>
    </rPh>
    <rPh sb="293" eb="295">
      <t>フッキュウ</t>
    </rPh>
    <rPh sb="295" eb="297">
      <t>ジギョウ</t>
    </rPh>
    <rPh sb="297" eb="298">
      <t>ヒ</t>
    </rPh>
    <rPh sb="299" eb="301">
      <t>ゾウダイ</t>
    </rPh>
    <rPh sb="302" eb="304">
      <t>シンサイ</t>
    </rPh>
    <rPh sb="312" eb="313">
      <t>オ</t>
    </rPh>
    <rPh sb="314" eb="315">
      <t>コ</t>
    </rPh>
    <rPh sb="326" eb="328">
      <t>リョウキン</t>
    </rPh>
    <rPh sb="328" eb="330">
      <t>シュウニュウ</t>
    </rPh>
    <rPh sb="354" eb="356">
      <t>トウガイ</t>
    </rPh>
    <rPh sb="356" eb="358">
      <t>ヒリツ</t>
    </rPh>
    <rPh sb="359" eb="361">
      <t>ケイエイ</t>
    </rPh>
    <rPh sb="361" eb="363">
      <t>センリャク</t>
    </rPh>
    <rPh sb="368" eb="369">
      <t>タッ</t>
    </rPh>
    <rPh sb="377" eb="379">
      <t>コンゴ</t>
    </rPh>
    <rPh sb="380" eb="381">
      <t>サラ</t>
    </rPh>
    <rPh sb="383" eb="385">
      <t>ケイエイ</t>
    </rPh>
    <rPh sb="385" eb="387">
      <t>カイゼン</t>
    </rPh>
    <rPh sb="388" eb="390">
      <t>ヒツヨウ</t>
    </rPh>
    <rPh sb="422" eb="424">
      <t>ネンド</t>
    </rPh>
    <rPh sb="424" eb="426">
      <t>イコウ</t>
    </rPh>
    <rPh sb="426" eb="428">
      <t>ルイジ</t>
    </rPh>
    <rPh sb="428" eb="430">
      <t>ダンタイ</t>
    </rPh>
    <rPh sb="430" eb="432">
      <t>ヘイキン</t>
    </rPh>
    <rPh sb="433" eb="435">
      <t>ウワマワ</t>
    </rPh>
    <rPh sb="436" eb="438">
      <t>スウチ</t>
    </rPh>
    <rPh sb="439" eb="441">
      <t>イジ</t>
    </rPh>
    <rPh sb="453" eb="455">
      <t>ケイヒ</t>
    </rPh>
    <rPh sb="455" eb="457">
      <t>セツゲン</t>
    </rPh>
    <rPh sb="458" eb="459">
      <t>ツト</t>
    </rPh>
    <rPh sb="477" eb="479">
      <t>トウシ</t>
    </rPh>
    <rPh sb="480" eb="482">
      <t>スウチ</t>
    </rPh>
    <rPh sb="483" eb="486">
      <t>ゼンネンド</t>
    </rPh>
    <rPh sb="488" eb="490">
      <t>シタマワ</t>
    </rPh>
    <rPh sb="495" eb="497">
      <t>ルイジ</t>
    </rPh>
    <rPh sb="497" eb="499">
      <t>ダンタイ</t>
    </rPh>
    <rPh sb="499" eb="502">
      <t>ヘイキンチ</t>
    </rPh>
    <rPh sb="503" eb="505">
      <t>ウワマワ</t>
    </rPh>
    <rPh sb="511" eb="513">
      <t>ケイヒ</t>
    </rPh>
    <rPh sb="513" eb="515">
      <t>セツゲン</t>
    </rPh>
    <rPh sb="521" eb="523">
      <t>カクホ</t>
    </rPh>
    <rPh sb="524" eb="525">
      <t>ツト</t>
    </rPh>
    <rPh sb="534" eb="53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</si>
</sst>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17-4EA1-A2C1-A74383E66F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9017-4EA1-A2C1-A74383E66F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A3-4C15-9C67-D8B63E4021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FFA3-4C15-9C67-D8B63E4021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78.73</c:v>
                </c:pt>
                <c:pt idx="1">
                  <c:v>80.37</c:v>
                </c:pt>
                <c:pt idx="2">
                  <c:v>81.84</c:v>
                </c:pt>
                <c:pt idx="3">
                  <c:v>82.59</c:v>
                </c:pt>
                <c:pt idx="4">
                  <c:v>83.17</c:v>
                </c:pt>
              </c:numCache>
            </c:numRef>
          </c:val>
          <c:extLst>
            <c:ext xmlns:c16="http://schemas.microsoft.com/office/drawing/2014/chart" uri="{C3380CC4-5D6E-409C-BE32-E72D297353CC}">
              <c16:uniqueId val="{00000000-CA90-4342-8A64-796F0C24EC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CA90-4342-8A64-796F0C24EC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56.4</c:v>
                </c:pt>
                <c:pt idx="1">
                  <c:v>61.64</c:v>
                </c:pt>
                <c:pt idx="2">
                  <c:v>59.89</c:v>
                </c:pt>
                <c:pt idx="3">
                  <c:v>62.25</c:v>
                </c:pt>
                <c:pt idx="4">
                  <c:v>62.72</c:v>
                </c:pt>
              </c:numCache>
            </c:numRef>
          </c:val>
          <c:extLst>
            <c:ext xmlns:c16="http://schemas.microsoft.com/office/drawing/2014/chart" uri="{C3380CC4-5D6E-409C-BE32-E72D297353CC}">
              <c16:uniqueId val="{00000000-1B9C-4801-86C0-F4D9E161D8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9C-4801-86C0-F4D9E161D8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40-4442-B71C-7BABEE343D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40-4442-B71C-7BABEE343D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A-4A72-B997-2AF8D84819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A-4A72-B997-2AF8D84819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08-49E5-80BC-9EFC3A96FB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08-49E5-80BC-9EFC3A96FB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20-43C9-A007-18311CF3CE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20-43C9-A007-18311CF3CE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3453.12</c:v>
                </c:pt>
                <c:pt idx="1">
                  <c:v>2725.55</c:v>
                </c:pt>
                <c:pt idx="2">
                  <c:v>2636.88</c:v>
                </c:pt>
                <c:pt idx="3">
                  <c:v>2376.4299999999998</c:v>
                </c:pt>
                <c:pt idx="4">
                  <c:v>2104.29</c:v>
                </c:pt>
              </c:numCache>
            </c:numRef>
          </c:val>
          <c:extLst>
            <c:ext xmlns:c16="http://schemas.microsoft.com/office/drawing/2014/chart" uri="{C3380CC4-5D6E-409C-BE32-E72D297353CC}">
              <c16:uniqueId val="{00000000-E67B-4EB9-B728-E34C0CAA76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E67B-4EB9-B728-E34C0CAA76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63.14</c:v>
                </c:pt>
                <c:pt idx="1">
                  <c:v>69.48</c:v>
                </c:pt>
                <c:pt idx="2">
                  <c:v>83.18</c:v>
                </c:pt>
                <c:pt idx="3">
                  <c:v>84.96</c:v>
                </c:pt>
                <c:pt idx="4">
                  <c:v>85.96</c:v>
                </c:pt>
              </c:numCache>
            </c:numRef>
          </c:val>
          <c:extLst>
            <c:ext xmlns:c16="http://schemas.microsoft.com/office/drawing/2014/chart" uri="{C3380CC4-5D6E-409C-BE32-E72D297353CC}">
              <c16:uniqueId val="{00000000-EE0A-4B0E-838F-19ED3B56C8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EE0A-4B0E-838F-19ED3B56C8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258.82</c:v>
                </c:pt>
                <c:pt idx="1">
                  <c:v>241.86</c:v>
                </c:pt>
                <c:pt idx="2">
                  <c:v>202.61</c:v>
                </c:pt>
                <c:pt idx="3">
                  <c:v>199.83</c:v>
                </c:pt>
                <c:pt idx="4">
                  <c:v>197.75</c:v>
                </c:pt>
              </c:numCache>
            </c:numRef>
          </c:val>
          <c:extLst>
            <c:ext xmlns:c16="http://schemas.microsoft.com/office/drawing/2014/chart" uri="{C3380CC4-5D6E-409C-BE32-E72D297353CC}">
              <c16:uniqueId val="{00000000-B481-41D3-B53D-82623427A6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B481-41D3-B53D-82623427A6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角田市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29713</v>
      </c>
      <c r="AM8" s="49"/>
      <c r="AN8" s="49"/>
      <c r="AO8" s="49"/>
      <c r="AP8" s="49"/>
      <c r="AQ8" s="49"/>
      <c r="AR8" s="49"/>
      <c r="AS8" s="49"/>
      <c r="AT8" s="44">
        <f>データ!T6</f>
        <v>147.53</v>
      </c>
      <c r="AU8" s="44"/>
      <c r="AV8" s="44"/>
      <c r="AW8" s="44"/>
      <c r="AX8" s="44"/>
      <c r="AY8" s="44"/>
      <c r="AZ8" s="44"/>
      <c r="BA8" s="44"/>
      <c r="BB8" s="44">
        <f>データ!U6</f>
        <v>201.4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55.45</v>
      </c>
      <c r="Q10" s="44"/>
      <c r="R10" s="44"/>
      <c r="S10" s="44"/>
      <c r="T10" s="44"/>
      <c r="U10" s="44"/>
      <c r="V10" s="44"/>
      <c r="W10" s="44">
        <f>データ!Q6</f>
        <v>101.74</v>
      </c>
      <c r="X10" s="44"/>
      <c r="Y10" s="44"/>
      <c r="Z10" s="44"/>
      <c r="AA10" s="44"/>
      <c r="AB10" s="44"/>
      <c r="AC10" s="44"/>
      <c r="AD10" s="49">
        <f>データ!R6</f>
        <v>2910</v>
      </c>
      <c r="AE10" s="49"/>
      <c r="AF10" s="49"/>
      <c r="AG10" s="49"/>
      <c r="AH10" s="49"/>
      <c r="AI10" s="49"/>
      <c r="AJ10" s="49"/>
      <c r="AK10" s="2"/>
      <c r="AL10" s="49">
        <f>データ!V6</f>
        <v>16437</v>
      </c>
      <c r="AM10" s="49"/>
      <c r="AN10" s="49"/>
      <c r="AO10" s="49"/>
      <c r="AP10" s="49"/>
      <c r="AQ10" s="49"/>
      <c r="AR10" s="49"/>
      <c r="AS10" s="49"/>
      <c r="AT10" s="44">
        <f>データ!W6</f>
        <v>6.54</v>
      </c>
      <c r="AU10" s="44"/>
      <c r="AV10" s="44"/>
      <c r="AW10" s="44"/>
      <c r="AX10" s="44"/>
      <c r="AY10" s="44"/>
      <c r="AZ10" s="44"/>
      <c r="BA10" s="44"/>
      <c r="BB10" s="44">
        <f>データ!X6</f>
        <v>2513.3000000000002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i2qaiLPp4P7b61TgyXEHpQ879xmf7dcf44ubYD9oHT8IQA02HNU2sCLnEwSfdvSeHLhzAJmaBaZ/kO9ksRp2mA==" saltValue="U5tAYVfXU4/Yv2jajZkqM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42081</v>
      </c>
      <c r="D6" s="32">
        <f t="shared" si="3"/>
        <v>47</v>
      </c>
      <c r="E6" s="32">
        <f t="shared" si="3"/>
        <v>17</v>
      </c>
      <c r="F6" s="32">
        <f t="shared" si="3"/>
        <v>1</v>
      </c>
      <c r="G6" s="32">
        <f t="shared" si="3"/>
        <v>0</v>
      </c>
      <c r="H6" s="32" t="str">
        <f t="shared" si="3"/>
        <v>宮城県　角田市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55.45</v>
      </c>
      <c r="Q6" s="33">
        <f t="shared" si="3"/>
        <v>101.74</v>
      </c>
      <c r="R6" s="33">
        <f t="shared" si="3"/>
        <v>2910</v>
      </c>
      <c r="S6" s="33">
        <f t="shared" si="3"/>
        <v>29713</v>
      </c>
      <c r="T6" s="33">
        <f t="shared" si="3"/>
        <v>147.53</v>
      </c>
      <c r="U6" s="33">
        <f t="shared" si="3"/>
        <v>201.4</v>
      </c>
      <c r="V6" s="33">
        <f t="shared" si="3"/>
        <v>16437</v>
      </c>
      <c r="W6" s="33">
        <f t="shared" si="3"/>
        <v>6.54</v>
      </c>
      <c r="X6" s="33">
        <f t="shared" si="3"/>
        <v>2513.3000000000002</v>
      </c>
      <c r="Y6" s="34">
        <f>IF(Y7="",NA(),Y7)</f>
        <v>56.4</v>
      </c>
      <c r="Z6" s="34">
        <f t="shared" ref="Z6:AH6" si="4">IF(Z7="",NA(),Z7)</f>
        <v>61.64</v>
      </c>
      <c r="AA6" s="34">
        <f t="shared" si="4"/>
        <v>59.89</v>
      </c>
      <c r="AB6" s="34">
        <f t="shared" si="4"/>
        <v>62.25</v>
      </c>
      <c r="AC6" s="34">
        <f t="shared" si="4"/>
        <v>62.72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3453.12</v>
      </c>
      <c r="BG6" s="34">
        <f t="shared" ref="BG6:BO6" si="7">IF(BG7="",NA(),BG7)</f>
        <v>2725.55</v>
      </c>
      <c r="BH6" s="34">
        <f t="shared" si="7"/>
        <v>2636.88</v>
      </c>
      <c r="BI6" s="34">
        <f t="shared" si="7"/>
        <v>2376.4299999999998</v>
      </c>
      <c r="BJ6" s="34">
        <f t="shared" si="7"/>
        <v>2104.29</v>
      </c>
      <c r="BK6" s="34">
        <f t="shared" si="7"/>
        <v>1209.95</v>
      </c>
      <c r="BL6" s="34">
        <f t="shared" si="7"/>
        <v>1136.5</v>
      </c>
      <c r="BM6" s="34">
        <f t="shared" si="7"/>
        <v>1118.56</v>
      </c>
      <c r="BN6" s="34">
        <f t="shared" si="7"/>
        <v>1111.31</v>
      </c>
      <c r="BO6" s="34">
        <f t="shared" si="7"/>
        <v>966.33</v>
      </c>
      <c r="BP6" s="33" t="str">
        <f>IF(BP7="","",IF(BP7="-","【-】","【"&amp;SUBSTITUTE(TEXT(BP7,"#,##0.00"),"-","△")&amp;"】"))</f>
        <v>【707.33】</v>
      </c>
      <c r="BQ6" s="34">
        <f>IF(BQ7="",NA(),BQ7)</f>
        <v>63.14</v>
      </c>
      <c r="BR6" s="34">
        <f t="shared" ref="BR6:BZ6" si="8">IF(BR7="",NA(),BR7)</f>
        <v>69.48</v>
      </c>
      <c r="BS6" s="34">
        <f t="shared" si="8"/>
        <v>83.18</v>
      </c>
      <c r="BT6" s="34">
        <f t="shared" si="8"/>
        <v>84.96</v>
      </c>
      <c r="BU6" s="34">
        <f t="shared" si="8"/>
        <v>85.96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258.82</v>
      </c>
      <c r="CC6" s="34">
        <f t="shared" ref="CC6:CK6" si="9">IF(CC7="",NA(),CC7)</f>
        <v>241.86</v>
      </c>
      <c r="CD6" s="34">
        <f t="shared" si="9"/>
        <v>202.61</v>
      </c>
      <c r="CE6" s="34">
        <f t="shared" si="9"/>
        <v>199.83</v>
      </c>
      <c r="CF6" s="34">
        <f t="shared" si="9"/>
        <v>197.75</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78.73</v>
      </c>
      <c r="CY6" s="34">
        <f t="shared" ref="CY6:DG6" si="11">IF(CY7="",NA(),CY7)</f>
        <v>80.37</v>
      </c>
      <c r="CZ6" s="34">
        <f t="shared" si="11"/>
        <v>81.84</v>
      </c>
      <c r="DA6" s="34">
        <f t="shared" si="11"/>
        <v>82.59</v>
      </c>
      <c r="DB6" s="34">
        <f t="shared" si="11"/>
        <v>83.17</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42081</v>
      </c>
      <c r="D7" s="36">
        <v>47</v>
      </c>
      <c r="E7" s="36">
        <v>17</v>
      </c>
      <c r="F7" s="36">
        <v>1</v>
      </c>
      <c r="G7" s="36">
        <v>0</v>
      </c>
      <c r="H7" s="36" t="s">
        <v>109</v>
      </c>
      <c r="I7" s="36" t="s">
        <v>110</v>
      </c>
      <c r="J7" s="36" t="s">
        <v>111</v>
      </c>
      <c r="K7" s="36" t="s">
        <v>112</v>
      </c>
      <c r="L7" s="36" t="s">
        <v>113</v>
      </c>
      <c r="M7" s="36" t="s">
        <v>114</v>
      </c>
      <c r="N7" s="37" t="s">
        <v>115</v>
      </c>
      <c r="O7" s="37" t="s">
        <v>116</v>
      </c>
      <c r="P7" s="37">
        <v>55.45</v>
      </c>
      <c r="Q7" s="37">
        <v>101.74</v>
      </c>
      <c r="R7" s="37">
        <v>2910</v>
      </c>
      <c r="S7" s="37">
        <v>29713</v>
      </c>
      <c r="T7" s="37">
        <v>147.53</v>
      </c>
      <c r="U7" s="37">
        <v>201.4</v>
      </c>
      <c r="V7" s="37">
        <v>16437</v>
      </c>
      <c r="W7" s="37">
        <v>6.54</v>
      </c>
      <c r="X7" s="37">
        <v>2513.3000000000002</v>
      </c>
      <c r="Y7" s="37">
        <v>56.4</v>
      </c>
      <c r="Z7" s="37">
        <v>61.64</v>
      </c>
      <c r="AA7" s="37">
        <v>59.89</v>
      </c>
      <c r="AB7" s="37">
        <v>62.25</v>
      </c>
      <c r="AC7" s="37">
        <v>62.72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3453.12</v>
      </c>
      <c r="BG7" s="37">
        <v>2725.55</v>
      </c>
      <c r="BH7" s="37">
        <v>2636.88</v>
      </c>
      <c r="BI7" s="37">
        <v>2376.4299999999998</v>
      </c>
      <c r="BJ7" s="37">
        <v>2104.29</v>
      </c>
      <c r="BK7" s="37">
        <v>1209.95</v>
      </c>
      <c r="BL7" s="37">
        <v>1136.5</v>
      </c>
      <c r="BM7" s="37">
        <v>1118.56</v>
      </c>
      <c r="BN7" s="37">
        <v>1111.31</v>
      </c>
      <c r="BO7" s="37">
        <v>966.33</v>
      </c>
      <c r="BP7" s="37">
        <v>707.33</v>
      </c>
      <c r="BQ7" s="37">
        <v>63.14</v>
      </c>
      <c r="BR7" s="37">
        <v>69.48</v>
      </c>
      <c r="BS7" s="37">
        <v>83.18</v>
      </c>
      <c r="BT7" s="37">
        <v>84.96</v>
      </c>
      <c r="BU7" s="37">
        <v>85.96</v>
      </c>
      <c r="BV7" s="37">
        <v>69.48</v>
      </c>
      <c r="BW7" s="37">
        <v>71.650000000000006</v>
      </c>
      <c r="BX7" s="37">
        <v>72.33</v>
      </c>
      <c r="BY7" s="37">
        <v>75.540000000000006</v>
      </c>
      <c r="BZ7" s="37">
        <v>81.739999999999995</v>
      </c>
      <c r="CA7" s="37">
        <v>101.26</v>
      </c>
      <c r="CB7" s="37">
        <v>258.82</v>
      </c>
      <c r="CC7" s="37">
        <v>241.86</v>
      </c>
      <c r="CD7" s="37">
        <v>202.61</v>
      </c>
      <c r="CE7" s="37">
        <v>199.83</v>
      </c>
      <c r="CF7" s="37">
        <v>197.75</v>
      </c>
      <c r="CG7" s="37">
        <v>220.67</v>
      </c>
      <c r="CH7" s="37">
        <v>217.82</v>
      </c>
      <c r="CI7" s="37">
        <v>215.28</v>
      </c>
      <c r="CJ7" s="37">
        <v>207.96</v>
      </c>
      <c r="CK7" s="37">
        <v>194.31</v>
      </c>
      <c r="CL7" s="37">
        <v>136.38999999999999</v>
      </c>
      <c r="CM7" s="37" t="s">
        <v>115</v>
      </c>
      <c r="CN7" s="37" t="s">
        <v>115</v>
      </c>
      <c r="CO7" s="37" t="s">
        <v>115</v>
      </c>
      <c r="CP7" s="37" t="s">
        <v>115</v>
      </c>
      <c r="CQ7" s="37" t="s">
        <v>115</v>
      </c>
      <c r="CR7" s="37">
        <v>55.81</v>
      </c>
      <c r="CS7" s="37">
        <v>54.44</v>
      </c>
      <c r="CT7" s="37">
        <v>54.67</v>
      </c>
      <c r="CU7" s="37">
        <v>53.51</v>
      </c>
      <c r="CV7" s="37">
        <v>53.5</v>
      </c>
      <c r="CW7" s="37">
        <v>60.13</v>
      </c>
      <c r="CX7" s="37">
        <v>78.73</v>
      </c>
      <c r="CY7" s="37">
        <v>80.37</v>
      </c>
      <c r="CZ7" s="37">
        <v>81.84</v>
      </c>
      <c r="DA7" s="37">
        <v>82.59</v>
      </c>
      <c r="DB7" s="37">
        <v>83.17</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02350000_kizai-11</cp:lastModifiedBy>
  <cp:lastPrinted>2019-02-08T01:49:28Z</cp:lastPrinted>
  <dcterms:created xsi:type="dcterms:W3CDTF">2018-12-03T08:59:20Z</dcterms:created>
  <dcterms:modified xsi:type="dcterms:W3CDTF">2021-02-26T00:43:10Z</dcterms:modified>
  <cp:category/>
</cp:coreProperties>
</file>