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0235企画財政課\2020年度\03_財政係\経営比較分析表（HP公開）\★経営比較分析表HP公開関係\EXCEL（HP掲載）\H30\"/>
    </mc:Choice>
  </mc:AlternateContent>
  <workbookProtection workbookAlgorithmName="SHA-512" workbookHashValue="ET1oCsTeN9m6Lu5FTnDc8c7oyiCcYJHFcUel9hQ3kVVSVbsDbtsSMd3wsTdLx7U1OvefrQQUmNivUbDHXsaHmQ==" workbookSaltValue="zJwx0fJwEXTDoG+AAD2E0Q==" workbookSpinCount="100000" lockStructure="1"/>
  <bookViews>
    <workbookView xWindow="0" yWindow="0" windowWidth="20490" windowHeight="715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W10" i="4"/>
  <c r="P10" i="4"/>
  <c r="I10" i="4"/>
  <c r="BB8" i="4"/>
  <c r="AT8" i="4"/>
  <c r="AL8" i="4"/>
  <c r="W8" i="4"/>
  <c r="P8" i="4"/>
  <c r="I8" i="4"/>
  <c r="B6" i="4"/>
  <c r="C10" i="5" l="1"/>
  <c r="D10" i="5"/>
  <c r="E10" i="5"/>
  <c r="B10" i="5"/>
</calcChain>
</file>

<file path=xl/sharedStrings.xml><?xml version="1.0" encoding="utf-8"?>
<sst xmlns="http://schemas.openxmlformats.org/spreadsheetml/2006/main" count="233" uniqueCount="113">
  <si>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</si>
  <si>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</si>
  <si>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</si>
  <si>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</si>
  <si>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</si>
  <si>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</si>
  <si>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</si>
  <si>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</si>
  <si>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</si>
  <si>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</si>
  <si>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</si>
  <si>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</si>
  <si>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</si>
  <si>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</si>
  <si>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</si>
  <si>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</si>
  <si>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</si>
  <si>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</si>
  <si>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</si>
  <si>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</si>
  <si>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</si>
  <si>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</si>
  <si>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</si>
  <si>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</si>
  <si>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</si>
  <si>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</si>
  <si>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</si>
  <si>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</si>
  <si>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</si>
  <si>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</si>
  <si>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</si>
  <si>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</si>
  <si>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</si>
  <si>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</si>
  <si>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</si>
  <si>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</si>
  <si>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</si>
  <si>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</si>
  <si>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</si>
  <si>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</si>
  <si>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</si>
  <si>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</si>
  <si>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</si>
  <si>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</si>
  <si>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</si>
  <si>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</si>
  <si>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</si>
  <si>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</si>
  <si>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</si>
  <si>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</si>
  <si>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</si>
  <si>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</si>
  <si>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</si>
  <si>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</si>
  <si>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</si>
  <si>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</si>
  <si>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</si>
  <si>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</si>
  <si>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</si>
  <si>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</si>
  <si>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</si>
  <si>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</si>
  <si>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</si>
  <si>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</si>
  <si>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</si>
  <si>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</si>
  <si>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</si>
  <si>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</si>
  <si>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</si>
  <si>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</si>
  <si>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</si>
  <si>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</si>
  <si>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</si>
  <si>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</si>
  <si>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</si>
  <si>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</si>
  <si>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</si>
  <si>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</si>
  <si>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</si>
  <si>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</si>
  <si>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</si>
  <si>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</si>
  <si>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</si>
  <si>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</si>
  <si>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</si>
  <si>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</si>
  <si>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</si>
  <si>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</si>
  <si>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</si>
  <si>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</si>
  <si>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</si>
  <si>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</si>
  <si>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</si>
  <si>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</si>
  <si>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</si>
  <si>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</si>
  <si>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</si>
  <si>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角田市</t>
  </si>
  <si>
    <t>法非適用</t>
  </si>
  <si>
    <t>下水道事業</t>
  </si>
  <si>
    <t>公共下水道</t>
  </si>
  <si>
    <t>Cd2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</si>
  <si>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</si>
  <si>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</si>
  <si>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</si>
  <si>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</si>
  <si>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</si>
  <si>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</si>
  <si>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</si>
  <si>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</si>
  <si>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平成28年度に角田市下水道ストックマネジメント計画を策定し、当該計画に基づき平成29年度から平成33年度（令和3年度）までの5ヵ年の予定で、管渠の更新及びマンホール蓋の取替えを実施している。
　以後についても随時角田市下水道ストックマネジメント計画を更新し、健全な施設維持を図っていく。</t>
    <rPh sb="54" eb="56">
      <t>レイワ</t>
    </rPh>
    <rPh sb="57" eb="59">
      <t>ネンド</t>
    </rPh>
    <phoneticPr fontId="4"/>
  </si>
  <si>
    <t>全般的に改善傾向が見られるものの、当市の公共下水道事業の経営は健全とは言い難い状況にある。令和２年４月から公営企業会計への移行を予定しており、今後事業の経営状況がさらに明確となっていくので、平成２９年３月に策定した経営戦略の見直しも視野に、適正な料金設定や施設の健全な維持管理を図り、下水道事業の安定経営を目指す。</t>
    <rPh sb="45" eb="47">
      <t>レイワ</t>
    </rPh>
    <rPh sb="48" eb="49">
      <t>ネン</t>
    </rPh>
    <rPh sb="50" eb="51">
      <t>ガツ</t>
    </rPh>
    <rPh sb="53" eb="55">
      <t>コウエイ</t>
    </rPh>
    <rPh sb="55" eb="57">
      <t>キギョウ</t>
    </rPh>
    <rPh sb="57" eb="59">
      <t>カイケイ</t>
    </rPh>
    <rPh sb="61" eb="63">
      <t>イコウ</t>
    </rPh>
    <rPh sb="64" eb="66">
      <t>ヨテイ</t>
    </rPh>
    <rPh sb="71" eb="73">
      <t>コンゴ</t>
    </rPh>
    <rPh sb="73" eb="75">
      <t>ジギョウ</t>
    </rPh>
    <rPh sb="76" eb="78">
      <t>ケイエイ</t>
    </rPh>
    <rPh sb="78" eb="80">
      <t>ジョウキョウ</t>
    </rPh>
    <rPh sb="84" eb="86">
      <t>メイカク</t>
    </rPh>
    <rPh sb="95" eb="97">
      <t>ヘイセイ</t>
    </rPh>
    <rPh sb="99" eb="100">
      <t>ネン</t>
    </rPh>
    <rPh sb="101" eb="102">
      <t>ガツ</t>
    </rPh>
    <rPh sb="103" eb="105">
      <t>サクテイ</t>
    </rPh>
    <rPh sb="128" eb="130">
      <t>シセツ</t>
    </rPh>
    <rPh sb="131" eb="133">
      <t>ケンゼン</t>
    </rPh>
    <rPh sb="134" eb="136">
      <t>イジ</t>
    </rPh>
    <rPh sb="136" eb="138">
      <t>カンリ</t>
    </rPh>
    <rPh sb="139" eb="140">
      <t>ハカ</t>
    </rPh>
    <phoneticPr fontId="4"/>
  </si>
  <si>
    <t>①収益的収支比率について、平成30年7月に使用料を改定したことによる使用料収入の増加に加え、高資本費対策経費及び分流式下水道経費の増加により他会計繰入金が増加したことで総収益が増え、比率を上げた。今後も新規接続による使用料収入の増加と費用の抑制を図り、改善に努める。
④企業債残高対事業規模比率について、当市は軟弱な地盤が多く工事費が割高となることと、東日本大震災による災害復旧事業費の増大等により類似団体平均より高い数値を示しているが、平成26年以降僅かではあるが減少傾向が続いている。平成30年度についても使用料の改定による増収と、一般会計が負担する償還額の増加により比率を下げている。今後も計画的な事業経営に努めていく。
⑤経費回収率について、使用料収入は増加したものの消費税額が前年度の還付から納付に転じたために費用が増加し、数値を下げることとなった。そのほかの経費については経費節減が図られているので、今後も費用の抑制に努めていく。
⑥汚水処理原価が上がったことについても経費回収率同様、消費税額の変動による費用の増加が要因である。年間有収水量は前年度より増加しているので、今後も有収水量の確保に努め、効率的な運営を目指す。
⑧水洗化率については、接続率の増加により年々増加している。今後も積極的に普及促進策を進め、環境衛生の向上を図っていく。</t>
    <rPh sb="13" eb="15">
      <t>ヘイセイ</t>
    </rPh>
    <rPh sb="17" eb="18">
      <t>ネン</t>
    </rPh>
    <rPh sb="19" eb="20">
      <t>ガツ</t>
    </rPh>
    <rPh sb="21" eb="24">
      <t>シヨウリョウ</t>
    </rPh>
    <rPh sb="25" eb="27">
      <t>カイテイ</t>
    </rPh>
    <rPh sb="34" eb="37">
      <t>シヨウリョウ</t>
    </rPh>
    <rPh sb="37" eb="39">
      <t>シュウニュウ</t>
    </rPh>
    <rPh sb="40" eb="42">
      <t>ゾウカ</t>
    </rPh>
    <rPh sb="43" eb="44">
      <t>クワ</t>
    </rPh>
    <rPh sb="46" eb="49">
      <t>コウシホン</t>
    </rPh>
    <rPh sb="49" eb="50">
      <t>ヒ</t>
    </rPh>
    <rPh sb="50" eb="52">
      <t>タイサク</t>
    </rPh>
    <rPh sb="52" eb="54">
      <t>ケイヒ</t>
    </rPh>
    <rPh sb="54" eb="55">
      <t>オヨ</t>
    </rPh>
    <rPh sb="56" eb="58">
      <t>ブンリュウ</t>
    </rPh>
    <rPh sb="58" eb="59">
      <t>シキ</t>
    </rPh>
    <rPh sb="59" eb="62">
      <t>ゲスイドウ</t>
    </rPh>
    <rPh sb="62" eb="64">
      <t>ケイヒ</t>
    </rPh>
    <rPh sb="65" eb="67">
      <t>ゾウカ</t>
    </rPh>
    <rPh sb="70" eb="71">
      <t>タ</t>
    </rPh>
    <rPh sb="71" eb="73">
      <t>カイケイ</t>
    </rPh>
    <rPh sb="73" eb="75">
      <t>クリイレ</t>
    </rPh>
    <rPh sb="75" eb="76">
      <t>キン</t>
    </rPh>
    <rPh sb="77" eb="79">
      <t>ゾウカ</t>
    </rPh>
    <rPh sb="84" eb="87">
      <t>ソウシュウエキ</t>
    </rPh>
    <rPh sb="88" eb="89">
      <t>フ</t>
    </rPh>
    <rPh sb="91" eb="93">
      <t>ヒリツ</t>
    </rPh>
    <rPh sb="94" eb="95">
      <t>ア</t>
    </rPh>
    <rPh sb="98" eb="100">
      <t>コンゴ</t>
    </rPh>
    <rPh sb="123" eb="124">
      <t>ハカ</t>
    </rPh>
    <rPh sb="126" eb="128">
      <t>カイゼン</t>
    </rPh>
    <rPh sb="129" eb="130">
      <t>ツト</t>
    </rPh>
    <rPh sb="152" eb="154">
      <t>トウシ</t>
    </rPh>
    <rPh sb="195" eb="196">
      <t>トウ</t>
    </rPh>
    <rPh sb="199" eb="201">
      <t>ルイジ</t>
    </rPh>
    <rPh sb="201" eb="203">
      <t>ダンタイ</t>
    </rPh>
    <rPh sb="203" eb="205">
      <t>ヘイキン</t>
    </rPh>
    <rPh sb="207" eb="208">
      <t>タカ</t>
    </rPh>
    <rPh sb="209" eb="211">
      <t>スウチ</t>
    </rPh>
    <rPh sb="212" eb="213">
      <t>シメ</t>
    </rPh>
    <rPh sb="219" eb="221">
      <t>ヘイセイ</t>
    </rPh>
    <rPh sb="223" eb="226">
      <t>ネンイコウ</t>
    </rPh>
    <rPh sb="226" eb="227">
      <t>ワズ</t>
    </rPh>
    <rPh sb="233" eb="235">
      <t>ゲンショウ</t>
    </rPh>
    <rPh sb="235" eb="237">
      <t>ケイコウ</t>
    </rPh>
    <rPh sb="238" eb="239">
      <t>ツヅ</t>
    </rPh>
    <rPh sb="244" eb="246">
      <t>ヘイセイ</t>
    </rPh>
    <rPh sb="248" eb="250">
      <t>ネンド</t>
    </rPh>
    <rPh sb="255" eb="258">
      <t>シヨウリョウ</t>
    </rPh>
    <rPh sb="259" eb="261">
      <t>カイテイ</t>
    </rPh>
    <rPh sb="264" eb="266">
      <t>ゾウシュウ</t>
    </rPh>
    <rPh sb="268" eb="270">
      <t>イッパン</t>
    </rPh>
    <rPh sb="270" eb="272">
      <t>カイケイ</t>
    </rPh>
    <rPh sb="273" eb="275">
      <t>フタン</t>
    </rPh>
    <rPh sb="277" eb="279">
      <t>ショウカン</t>
    </rPh>
    <rPh sb="279" eb="280">
      <t>ガク</t>
    </rPh>
    <rPh sb="281" eb="283">
      <t>ゾウカ</t>
    </rPh>
    <rPh sb="286" eb="288">
      <t>ヒリツ</t>
    </rPh>
    <rPh sb="289" eb="290">
      <t>サ</t>
    </rPh>
    <rPh sb="298" eb="301">
      <t>ケイカクテキ</t>
    </rPh>
    <rPh sb="302" eb="304">
      <t>ジギョウ</t>
    </rPh>
    <rPh sb="304" eb="306">
      <t>ケイエイ</t>
    </rPh>
    <rPh sb="307" eb="308">
      <t>ツト</t>
    </rPh>
    <rPh sb="325" eb="328">
      <t>シヨウリョウ</t>
    </rPh>
    <rPh sb="328" eb="330">
      <t>シュウニュウ</t>
    </rPh>
    <rPh sb="331" eb="333">
      <t>ゾウカ</t>
    </rPh>
    <rPh sb="338" eb="341">
      <t>ショウヒゼイ</t>
    </rPh>
    <rPh sb="341" eb="342">
      <t>ガク</t>
    </rPh>
    <rPh sb="343" eb="345">
      <t>ゼンネン</t>
    </rPh>
    <rPh sb="345" eb="346">
      <t>ド</t>
    </rPh>
    <rPh sb="347" eb="349">
      <t>カンプ</t>
    </rPh>
    <rPh sb="351" eb="353">
      <t>ノウフ</t>
    </rPh>
    <rPh sb="354" eb="355">
      <t>テン</t>
    </rPh>
    <rPh sb="360" eb="362">
      <t>ヒヨウ</t>
    </rPh>
    <rPh sb="363" eb="365">
      <t>ゾウカ</t>
    </rPh>
    <rPh sb="367" eb="369">
      <t>スウチ</t>
    </rPh>
    <rPh sb="370" eb="371">
      <t>サ</t>
    </rPh>
    <rPh sb="385" eb="387">
      <t>ケイヒ</t>
    </rPh>
    <rPh sb="397" eb="398">
      <t>ハカ</t>
    </rPh>
    <rPh sb="406" eb="408">
      <t>コンゴ</t>
    </rPh>
    <rPh sb="409" eb="411">
      <t>ヒヨウ</t>
    </rPh>
    <rPh sb="412" eb="414">
      <t>ヨクセイ</t>
    </rPh>
    <rPh sb="415" eb="416">
      <t>ツト</t>
    </rPh>
    <rPh sb="430" eb="431">
      <t>ア</t>
    </rPh>
    <rPh sb="441" eb="443">
      <t>ケイヒ</t>
    </rPh>
    <rPh sb="443" eb="445">
      <t>カイシュウ</t>
    </rPh>
    <rPh sb="445" eb="446">
      <t>リツ</t>
    </rPh>
    <rPh sb="449" eb="452">
      <t>ショウヒゼイ</t>
    </rPh>
    <rPh sb="452" eb="453">
      <t>ガク</t>
    </rPh>
    <rPh sb="454" eb="456">
      <t>ヘンドウ</t>
    </rPh>
    <rPh sb="459" eb="461">
      <t>ヒヨウ</t>
    </rPh>
    <rPh sb="462" eb="464">
      <t>ゾウカ</t>
    </rPh>
    <rPh sb="465" eb="467">
      <t>ヨウイン</t>
    </rPh>
    <rPh sb="471" eb="473">
      <t>ネンカン</t>
    </rPh>
    <rPh sb="473" eb="475">
      <t>ユウシュウ</t>
    </rPh>
    <rPh sb="475" eb="477">
      <t>スイリョウ</t>
    </rPh>
    <rPh sb="478" eb="481">
      <t>ゼンネンド</t>
    </rPh>
    <rPh sb="483" eb="485">
      <t>ゾウカ</t>
    </rPh>
    <rPh sb="492" eb="494">
      <t>コンゴ</t>
    </rPh>
    <rPh sb="513" eb="515">
      <t>メザ</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</si>
</sst>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799-45FF-827A-AF3D07DBC94E}"/>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0.11</c:v>
                </c:pt>
                <c:pt idx="2">
                  <c:v>0.15</c:v>
                </c:pt>
                <c:pt idx="3">
                  <c:v>0.16</c:v>
                </c:pt>
                <c:pt idx="4">
                  <c:v>0.12</c:v>
                </c:pt>
              </c:numCache>
            </c:numRef>
          </c:val>
          <c:smooth val="0"/>
          <c:extLst>
            <c:ext xmlns:c16="http://schemas.microsoft.com/office/drawing/2014/chart" uri="{C3380CC4-5D6E-409C-BE32-E72D297353CC}">
              <c16:uniqueId val="{00000001-B799-45FF-827A-AF3D07DBC94E}"/>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90C-4CE5-9DC6-8F694063370C}"/>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54.44</c:v>
                </c:pt>
                <c:pt idx="1">
                  <c:v>54.67</c:v>
                </c:pt>
                <c:pt idx="2">
                  <c:v>53.51</c:v>
                </c:pt>
                <c:pt idx="3">
                  <c:v>53.5</c:v>
                </c:pt>
                <c:pt idx="4">
                  <c:v>49.68</c:v>
                </c:pt>
              </c:numCache>
            </c:numRef>
          </c:val>
          <c:smooth val="0"/>
          <c:extLst>
            <c:ext xmlns:c16="http://schemas.microsoft.com/office/drawing/2014/chart" uri="{C3380CC4-5D6E-409C-BE32-E72D297353CC}">
              <c16:uniqueId val="{00000001-990C-4CE5-9DC6-8F694063370C}"/>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80.37</c:v>
                </c:pt>
                <c:pt idx="1">
                  <c:v>81.84</c:v>
                </c:pt>
                <c:pt idx="2">
                  <c:v>82.59</c:v>
                </c:pt>
                <c:pt idx="3">
                  <c:v>83.17</c:v>
                </c:pt>
                <c:pt idx="4">
                  <c:v>83.89</c:v>
                </c:pt>
              </c:numCache>
            </c:numRef>
          </c:val>
          <c:extLst>
            <c:ext xmlns:c16="http://schemas.microsoft.com/office/drawing/2014/chart" uri="{C3380CC4-5D6E-409C-BE32-E72D297353CC}">
              <c16:uniqueId val="{00000000-4C4C-4663-A056-C0538E7BAAB2}"/>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84.2</c:v>
                </c:pt>
                <c:pt idx="1">
                  <c:v>83.8</c:v>
                </c:pt>
                <c:pt idx="2">
                  <c:v>83.91</c:v>
                </c:pt>
                <c:pt idx="3">
                  <c:v>83.51</c:v>
                </c:pt>
                <c:pt idx="4">
                  <c:v>83.35</c:v>
                </c:pt>
              </c:numCache>
            </c:numRef>
          </c:val>
          <c:smooth val="0"/>
          <c:extLst>
            <c:ext xmlns:c16="http://schemas.microsoft.com/office/drawing/2014/chart" uri="{C3380CC4-5D6E-409C-BE32-E72D297353CC}">
              <c16:uniqueId val="{00000001-4C4C-4663-A056-C0538E7BAAB2}"/>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61.64</c:v>
                </c:pt>
                <c:pt idx="1">
                  <c:v>59.89</c:v>
                </c:pt>
                <c:pt idx="2">
                  <c:v>62.25</c:v>
                </c:pt>
                <c:pt idx="3">
                  <c:v>62.72</c:v>
                </c:pt>
                <c:pt idx="4">
                  <c:v>67.540000000000006</c:v>
                </c:pt>
              </c:numCache>
            </c:numRef>
          </c:val>
          <c:extLst>
            <c:ext xmlns:c16="http://schemas.microsoft.com/office/drawing/2014/chart" uri="{C3380CC4-5D6E-409C-BE32-E72D297353CC}">
              <c16:uniqueId val="{00000000-C14F-4281-B11A-6D71C675DB18}"/>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14F-4281-B11A-6D71C675DB18}"/>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3FD-4258-A898-4B8D2E32BEFD}"/>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3FD-4258-A898-4B8D2E32BEFD}"/>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932-4418-8F53-420806F3C2D8}"/>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932-4418-8F53-420806F3C2D8}"/>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BAD-4C79-AC2D-829E43655379}"/>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BAD-4C79-AC2D-829E43655379}"/>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16B-43B6-80E6-AEB56A2E3710}"/>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16B-43B6-80E6-AEB56A2E3710}"/>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2725.55</c:v>
                </c:pt>
                <c:pt idx="1">
                  <c:v>2636.88</c:v>
                </c:pt>
                <c:pt idx="2">
                  <c:v>2376.4299999999998</c:v>
                </c:pt>
                <c:pt idx="3">
                  <c:v>2104.29</c:v>
                </c:pt>
                <c:pt idx="4">
                  <c:v>1671.68</c:v>
                </c:pt>
              </c:numCache>
            </c:numRef>
          </c:val>
          <c:extLst>
            <c:ext xmlns:c16="http://schemas.microsoft.com/office/drawing/2014/chart" uri="{C3380CC4-5D6E-409C-BE32-E72D297353CC}">
              <c16:uniqueId val="{00000000-4A53-4062-AFDB-7479FD581110}"/>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1136.5</c:v>
                </c:pt>
                <c:pt idx="1">
                  <c:v>1118.56</c:v>
                </c:pt>
                <c:pt idx="2">
                  <c:v>1111.31</c:v>
                </c:pt>
                <c:pt idx="3">
                  <c:v>966.33</c:v>
                </c:pt>
                <c:pt idx="4">
                  <c:v>1048.23</c:v>
                </c:pt>
              </c:numCache>
            </c:numRef>
          </c:val>
          <c:smooth val="0"/>
          <c:extLst>
            <c:ext xmlns:c16="http://schemas.microsoft.com/office/drawing/2014/chart" uri="{C3380CC4-5D6E-409C-BE32-E72D297353CC}">
              <c16:uniqueId val="{00000001-4A53-4062-AFDB-7479FD581110}"/>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69.48</c:v>
                </c:pt>
                <c:pt idx="1">
                  <c:v>83.18</c:v>
                </c:pt>
                <c:pt idx="2">
                  <c:v>84.96</c:v>
                </c:pt>
                <c:pt idx="3">
                  <c:v>85.96</c:v>
                </c:pt>
                <c:pt idx="4">
                  <c:v>80.61</c:v>
                </c:pt>
              </c:numCache>
            </c:numRef>
          </c:val>
          <c:extLst>
            <c:ext xmlns:c16="http://schemas.microsoft.com/office/drawing/2014/chart" uri="{C3380CC4-5D6E-409C-BE32-E72D297353CC}">
              <c16:uniqueId val="{00000000-1187-49BD-8CEE-0CE7E0732814}"/>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71.650000000000006</c:v>
                </c:pt>
                <c:pt idx="1">
                  <c:v>72.33</c:v>
                </c:pt>
                <c:pt idx="2">
                  <c:v>75.540000000000006</c:v>
                </c:pt>
                <c:pt idx="3">
                  <c:v>81.739999999999995</c:v>
                </c:pt>
                <c:pt idx="4">
                  <c:v>78.92</c:v>
                </c:pt>
              </c:numCache>
            </c:numRef>
          </c:val>
          <c:smooth val="0"/>
          <c:extLst>
            <c:ext xmlns:c16="http://schemas.microsoft.com/office/drawing/2014/chart" uri="{C3380CC4-5D6E-409C-BE32-E72D297353CC}">
              <c16:uniqueId val="{00000001-1187-49BD-8CEE-0CE7E0732814}"/>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241.86</c:v>
                </c:pt>
                <c:pt idx="1">
                  <c:v>202.61</c:v>
                </c:pt>
                <c:pt idx="2">
                  <c:v>199.83</c:v>
                </c:pt>
                <c:pt idx="3">
                  <c:v>197.75</c:v>
                </c:pt>
                <c:pt idx="4">
                  <c:v>218.62</c:v>
                </c:pt>
              </c:numCache>
            </c:numRef>
          </c:val>
          <c:extLst>
            <c:ext xmlns:c16="http://schemas.microsoft.com/office/drawing/2014/chart" uri="{C3380CC4-5D6E-409C-BE32-E72D297353CC}">
              <c16:uniqueId val="{00000000-F638-442C-A276-FC09B333CC2A}"/>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217.82</c:v>
                </c:pt>
                <c:pt idx="1">
                  <c:v>215.28</c:v>
                </c:pt>
                <c:pt idx="2">
                  <c:v>207.96</c:v>
                </c:pt>
                <c:pt idx="3">
                  <c:v>194.31</c:v>
                </c:pt>
                <c:pt idx="4">
                  <c:v>220.31</c:v>
                </c:pt>
              </c:numCache>
            </c:numRef>
          </c:val>
          <c:smooth val="0"/>
          <c:extLst>
            <c:ext xmlns:c16="http://schemas.microsoft.com/office/drawing/2014/chart" uri="{C3380CC4-5D6E-409C-BE32-E72D297353CC}">
              <c16:uniqueId val="{00000001-F638-442C-A276-FC09B333CC2A}"/>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宮城県　角田市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Cd2</v>
      </c>
      <c r="X8" s="48"/>
      <c r="Y8" s="48"/>
      <c r="Z8" s="48"/>
      <c r="AA8" s="48"/>
      <c r="AB8" s="48"/>
      <c r="AC8" s="48"/>
      <c r="AD8" s="49" t="str">
        <f>データ!$M$6</f>
        <v>非設置</v>
      </c>
      <c r="AE8" s="49"/>
      <c r="AF8" s="49"/>
      <c r="AG8" s="49"/>
      <c r="AH8" s="49"/>
      <c r="AI8" s="49"/>
      <c r="AJ8" s="49"/>
      <c r="AK8" s="3"/>
      <c r="AL8" s="50">
        <f>データ!S6</f>
        <v>29243</v>
      </c>
      <c r="AM8" s="50"/>
      <c r="AN8" s="50"/>
      <c r="AO8" s="50"/>
      <c r="AP8" s="50"/>
      <c r="AQ8" s="50"/>
      <c r="AR8" s="50"/>
      <c r="AS8" s="50"/>
      <c r="AT8" s="45">
        <f>データ!T6</f>
        <v>147.53</v>
      </c>
      <c r="AU8" s="45"/>
      <c r="AV8" s="45"/>
      <c r="AW8" s="45"/>
      <c r="AX8" s="45"/>
      <c r="AY8" s="45"/>
      <c r="AZ8" s="45"/>
      <c r="BA8" s="45"/>
      <c r="BB8" s="45">
        <f>データ!U6</f>
        <v>198.22</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56.07</v>
      </c>
      <c r="Q10" s="45"/>
      <c r="R10" s="45"/>
      <c r="S10" s="45"/>
      <c r="T10" s="45"/>
      <c r="U10" s="45"/>
      <c r="V10" s="45"/>
      <c r="W10" s="45">
        <f>データ!Q6</f>
        <v>102</v>
      </c>
      <c r="X10" s="45"/>
      <c r="Y10" s="45"/>
      <c r="Z10" s="45"/>
      <c r="AA10" s="45"/>
      <c r="AB10" s="45"/>
      <c r="AC10" s="45"/>
      <c r="AD10" s="50">
        <f>データ!R6</f>
        <v>3070</v>
      </c>
      <c r="AE10" s="50"/>
      <c r="AF10" s="50"/>
      <c r="AG10" s="50"/>
      <c r="AH10" s="50"/>
      <c r="AI10" s="50"/>
      <c r="AJ10" s="50"/>
      <c r="AK10" s="2"/>
      <c r="AL10" s="50">
        <f>データ!V6</f>
        <v>16347</v>
      </c>
      <c r="AM10" s="50"/>
      <c r="AN10" s="50"/>
      <c r="AO10" s="50"/>
      <c r="AP10" s="50"/>
      <c r="AQ10" s="50"/>
      <c r="AR10" s="50"/>
      <c r="AS10" s="50"/>
      <c r="AT10" s="45">
        <f>データ!W6</f>
        <v>6.58</v>
      </c>
      <c r="AU10" s="45"/>
      <c r="AV10" s="45"/>
      <c r="AW10" s="45"/>
      <c r="AX10" s="45"/>
      <c r="AY10" s="45"/>
      <c r="AZ10" s="45"/>
      <c r="BA10" s="45"/>
      <c r="BB10" s="45">
        <f>データ!X6</f>
        <v>2484.35</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5" t="s">
        <v>112</v>
      </c>
      <c r="BM16" s="76"/>
      <c r="BN16" s="76"/>
      <c r="BO16" s="76"/>
      <c r="BP16" s="76"/>
      <c r="BQ16" s="76"/>
      <c r="BR16" s="76"/>
      <c r="BS16" s="76"/>
      <c r="BT16" s="76"/>
      <c r="BU16" s="76"/>
      <c r="BV16" s="76"/>
      <c r="BW16" s="76"/>
      <c r="BX16" s="76"/>
      <c r="BY16" s="76"/>
      <c r="BZ16" s="77"/>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5"/>
      <c r="BM17" s="76"/>
      <c r="BN17" s="76"/>
      <c r="BO17" s="76"/>
      <c r="BP17" s="76"/>
      <c r="BQ17" s="76"/>
      <c r="BR17" s="76"/>
      <c r="BS17" s="76"/>
      <c r="BT17" s="76"/>
      <c r="BU17" s="76"/>
      <c r="BV17" s="76"/>
      <c r="BW17" s="76"/>
      <c r="BX17" s="76"/>
      <c r="BY17" s="76"/>
      <c r="BZ17" s="77"/>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5"/>
      <c r="BM18" s="76"/>
      <c r="BN18" s="76"/>
      <c r="BO18" s="76"/>
      <c r="BP18" s="76"/>
      <c r="BQ18" s="76"/>
      <c r="BR18" s="76"/>
      <c r="BS18" s="76"/>
      <c r="BT18" s="76"/>
      <c r="BU18" s="76"/>
      <c r="BV18" s="76"/>
      <c r="BW18" s="76"/>
      <c r="BX18" s="76"/>
      <c r="BY18" s="76"/>
      <c r="BZ18" s="77"/>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5"/>
      <c r="BM19" s="76"/>
      <c r="BN19" s="76"/>
      <c r="BO19" s="76"/>
      <c r="BP19" s="76"/>
      <c r="BQ19" s="76"/>
      <c r="BR19" s="76"/>
      <c r="BS19" s="76"/>
      <c r="BT19" s="76"/>
      <c r="BU19" s="76"/>
      <c r="BV19" s="76"/>
      <c r="BW19" s="76"/>
      <c r="BX19" s="76"/>
      <c r="BY19" s="76"/>
      <c r="BZ19" s="77"/>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5"/>
      <c r="BM20" s="76"/>
      <c r="BN20" s="76"/>
      <c r="BO20" s="76"/>
      <c r="BP20" s="76"/>
      <c r="BQ20" s="76"/>
      <c r="BR20" s="76"/>
      <c r="BS20" s="76"/>
      <c r="BT20" s="76"/>
      <c r="BU20" s="76"/>
      <c r="BV20" s="76"/>
      <c r="BW20" s="76"/>
      <c r="BX20" s="76"/>
      <c r="BY20" s="76"/>
      <c r="BZ20" s="77"/>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5"/>
      <c r="BM21" s="76"/>
      <c r="BN21" s="76"/>
      <c r="BO21" s="76"/>
      <c r="BP21" s="76"/>
      <c r="BQ21" s="76"/>
      <c r="BR21" s="76"/>
      <c r="BS21" s="76"/>
      <c r="BT21" s="76"/>
      <c r="BU21" s="76"/>
      <c r="BV21" s="76"/>
      <c r="BW21" s="76"/>
      <c r="BX21" s="76"/>
      <c r="BY21" s="76"/>
      <c r="BZ21" s="77"/>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5"/>
      <c r="BM22" s="76"/>
      <c r="BN22" s="76"/>
      <c r="BO22" s="76"/>
      <c r="BP22" s="76"/>
      <c r="BQ22" s="76"/>
      <c r="BR22" s="76"/>
      <c r="BS22" s="76"/>
      <c r="BT22" s="76"/>
      <c r="BU22" s="76"/>
      <c r="BV22" s="76"/>
      <c r="BW22" s="76"/>
      <c r="BX22" s="76"/>
      <c r="BY22" s="76"/>
      <c r="BZ22" s="77"/>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5"/>
      <c r="BM23" s="76"/>
      <c r="BN23" s="76"/>
      <c r="BO23" s="76"/>
      <c r="BP23" s="76"/>
      <c r="BQ23" s="76"/>
      <c r="BR23" s="76"/>
      <c r="BS23" s="76"/>
      <c r="BT23" s="76"/>
      <c r="BU23" s="76"/>
      <c r="BV23" s="76"/>
      <c r="BW23" s="76"/>
      <c r="BX23" s="76"/>
      <c r="BY23" s="76"/>
      <c r="BZ23" s="77"/>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5"/>
      <c r="BM24" s="76"/>
      <c r="BN24" s="76"/>
      <c r="BO24" s="76"/>
      <c r="BP24" s="76"/>
      <c r="BQ24" s="76"/>
      <c r="BR24" s="76"/>
      <c r="BS24" s="76"/>
      <c r="BT24" s="76"/>
      <c r="BU24" s="76"/>
      <c r="BV24" s="76"/>
      <c r="BW24" s="76"/>
      <c r="BX24" s="76"/>
      <c r="BY24" s="76"/>
      <c r="BZ24" s="77"/>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5"/>
      <c r="BM25" s="76"/>
      <c r="BN25" s="76"/>
      <c r="BO25" s="76"/>
      <c r="BP25" s="76"/>
      <c r="BQ25" s="76"/>
      <c r="BR25" s="76"/>
      <c r="BS25" s="76"/>
      <c r="BT25" s="76"/>
      <c r="BU25" s="76"/>
      <c r="BV25" s="76"/>
      <c r="BW25" s="76"/>
      <c r="BX25" s="76"/>
      <c r="BY25" s="76"/>
      <c r="BZ25" s="77"/>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5"/>
      <c r="BM26" s="76"/>
      <c r="BN26" s="76"/>
      <c r="BO26" s="76"/>
      <c r="BP26" s="76"/>
      <c r="BQ26" s="76"/>
      <c r="BR26" s="76"/>
      <c r="BS26" s="76"/>
      <c r="BT26" s="76"/>
      <c r="BU26" s="76"/>
      <c r="BV26" s="76"/>
      <c r="BW26" s="76"/>
      <c r="BX26" s="76"/>
      <c r="BY26" s="76"/>
      <c r="BZ26" s="77"/>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5"/>
      <c r="BM27" s="76"/>
      <c r="BN27" s="76"/>
      <c r="BO27" s="76"/>
      <c r="BP27" s="76"/>
      <c r="BQ27" s="76"/>
      <c r="BR27" s="76"/>
      <c r="BS27" s="76"/>
      <c r="BT27" s="76"/>
      <c r="BU27" s="76"/>
      <c r="BV27" s="76"/>
      <c r="BW27" s="76"/>
      <c r="BX27" s="76"/>
      <c r="BY27" s="76"/>
      <c r="BZ27" s="77"/>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5"/>
      <c r="BM28" s="76"/>
      <c r="BN28" s="76"/>
      <c r="BO28" s="76"/>
      <c r="BP28" s="76"/>
      <c r="BQ28" s="76"/>
      <c r="BR28" s="76"/>
      <c r="BS28" s="76"/>
      <c r="BT28" s="76"/>
      <c r="BU28" s="76"/>
      <c r="BV28" s="76"/>
      <c r="BW28" s="76"/>
      <c r="BX28" s="76"/>
      <c r="BY28" s="76"/>
      <c r="BZ28" s="77"/>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5"/>
      <c r="BM29" s="76"/>
      <c r="BN29" s="76"/>
      <c r="BO29" s="76"/>
      <c r="BP29" s="76"/>
      <c r="BQ29" s="76"/>
      <c r="BR29" s="76"/>
      <c r="BS29" s="76"/>
      <c r="BT29" s="76"/>
      <c r="BU29" s="76"/>
      <c r="BV29" s="76"/>
      <c r="BW29" s="76"/>
      <c r="BX29" s="76"/>
      <c r="BY29" s="76"/>
      <c r="BZ29" s="77"/>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5"/>
      <c r="BM30" s="76"/>
      <c r="BN30" s="76"/>
      <c r="BO30" s="76"/>
      <c r="BP30" s="76"/>
      <c r="BQ30" s="76"/>
      <c r="BR30" s="76"/>
      <c r="BS30" s="76"/>
      <c r="BT30" s="76"/>
      <c r="BU30" s="76"/>
      <c r="BV30" s="76"/>
      <c r="BW30" s="76"/>
      <c r="BX30" s="76"/>
      <c r="BY30" s="76"/>
      <c r="BZ30" s="77"/>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5"/>
      <c r="BM31" s="76"/>
      <c r="BN31" s="76"/>
      <c r="BO31" s="76"/>
      <c r="BP31" s="76"/>
      <c r="BQ31" s="76"/>
      <c r="BR31" s="76"/>
      <c r="BS31" s="76"/>
      <c r="BT31" s="76"/>
      <c r="BU31" s="76"/>
      <c r="BV31" s="76"/>
      <c r="BW31" s="76"/>
      <c r="BX31" s="76"/>
      <c r="BY31" s="76"/>
      <c r="BZ31" s="77"/>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5"/>
      <c r="BM32" s="76"/>
      <c r="BN32" s="76"/>
      <c r="BO32" s="76"/>
      <c r="BP32" s="76"/>
      <c r="BQ32" s="76"/>
      <c r="BR32" s="76"/>
      <c r="BS32" s="76"/>
      <c r="BT32" s="76"/>
      <c r="BU32" s="76"/>
      <c r="BV32" s="76"/>
      <c r="BW32" s="76"/>
      <c r="BX32" s="76"/>
      <c r="BY32" s="76"/>
      <c r="BZ32" s="77"/>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5"/>
      <c r="BM33" s="76"/>
      <c r="BN33" s="76"/>
      <c r="BO33" s="76"/>
      <c r="BP33" s="76"/>
      <c r="BQ33" s="76"/>
      <c r="BR33" s="76"/>
      <c r="BS33" s="76"/>
      <c r="BT33" s="76"/>
      <c r="BU33" s="76"/>
      <c r="BV33" s="76"/>
      <c r="BW33" s="76"/>
      <c r="BX33" s="76"/>
      <c r="BY33" s="76"/>
      <c r="BZ33" s="77"/>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5"/>
      <c r="BM34" s="76"/>
      <c r="BN34" s="76"/>
      <c r="BO34" s="76"/>
      <c r="BP34" s="76"/>
      <c r="BQ34" s="76"/>
      <c r="BR34" s="76"/>
      <c r="BS34" s="76"/>
      <c r="BT34" s="76"/>
      <c r="BU34" s="76"/>
      <c r="BV34" s="76"/>
      <c r="BW34" s="76"/>
      <c r="BX34" s="76"/>
      <c r="BY34" s="76"/>
      <c r="BZ34" s="77"/>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5"/>
      <c r="BM35" s="76"/>
      <c r="BN35" s="76"/>
      <c r="BO35" s="76"/>
      <c r="BP35" s="76"/>
      <c r="BQ35" s="76"/>
      <c r="BR35" s="76"/>
      <c r="BS35" s="76"/>
      <c r="BT35" s="76"/>
      <c r="BU35" s="76"/>
      <c r="BV35" s="76"/>
      <c r="BW35" s="76"/>
      <c r="BX35" s="76"/>
      <c r="BY35" s="76"/>
      <c r="BZ35" s="77"/>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5"/>
      <c r="BM36" s="76"/>
      <c r="BN36" s="76"/>
      <c r="BO36" s="76"/>
      <c r="BP36" s="76"/>
      <c r="BQ36" s="76"/>
      <c r="BR36" s="76"/>
      <c r="BS36" s="76"/>
      <c r="BT36" s="76"/>
      <c r="BU36" s="76"/>
      <c r="BV36" s="76"/>
      <c r="BW36" s="76"/>
      <c r="BX36" s="76"/>
      <c r="BY36" s="76"/>
      <c r="BZ36" s="77"/>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5"/>
      <c r="BM37" s="76"/>
      <c r="BN37" s="76"/>
      <c r="BO37" s="76"/>
      <c r="BP37" s="76"/>
      <c r="BQ37" s="76"/>
      <c r="BR37" s="76"/>
      <c r="BS37" s="76"/>
      <c r="BT37" s="76"/>
      <c r="BU37" s="76"/>
      <c r="BV37" s="76"/>
      <c r="BW37" s="76"/>
      <c r="BX37" s="76"/>
      <c r="BY37" s="76"/>
      <c r="BZ37" s="77"/>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5"/>
      <c r="BM38" s="76"/>
      <c r="BN38" s="76"/>
      <c r="BO38" s="76"/>
      <c r="BP38" s="76"/>
      <c r="BQ38" s="76"/>
      <c r="BR38" s="76"/>
      <c r="BS38" s="76"/>
      <c r="BT38" s="76"/>
      <c r="BU38" s="76"/>
      <c r="BV38" s="76"/>
      <c r="BW38" s="76"/>
      <c r="BX38" s="76"/>
      <c r="BY38" s="76"/>
      <c r="BZ38" s="77"/>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5"/>
      <c r="BM39" s="76"/>
      <c r="BN39" s="76"/>
      <c r="BO39" s="76"/>
      <c r="BP39" s="76"/>
      <c r="BQ39" s="76"/>
      <c r="BR39" s="76"/>
      <c r="BS39" s="76"/>
      <c r="BT39" s="76"/>
      <c r="BU39" s="76"/>
      <c r="BV39" s="76"/>
      <c r="BW39" s="76"/>
      <c r="BX39" s="76"/>
      <c r="BY39" s="76"/>
      <c r="BZ39" s="77"/>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5"/>
      <c r="BM40" s="76"/>
      <c r="BN40" s="76"/>
      <c r="BO40" s="76"/>
      <c r="BP40" s="76"/>
      <c r="BQ40" s="76"/>
      <c r="BR40" s="76"/>
      <c r="BS40" s="76"/>
      <c r="BT40" s="76"/>
      <c r="BU40" s="76"/>
      <c r="BV40" s="76"/>
      <c r="BW40" s="76"/>
      <c r="BX40" s="76"/>
      <c r="BY40" s="76"/>
      <c r="BZ40" s="77"/>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5"/>
      <c r="BM41" s="76"/>
      <c r="BN41" s="76"/>
      <c r="BO41" s="76"/>
      <c r="BP41" s="76"/>
      <c r="BQ41" s="76"/>
      <c r="BR41" s="76"/>
      <c r="BS41" s="76"/>
      <c r="BT41" s="76"/>
      <c r="BU41" s="76"/>
      <c r="BV41" s="76"/>
      <c r="BW41" s="76"/>
      <c r="BX41" s="76"/>
      <c r="BY41" s="76"/>
      <c r="BZ41" s="77"/>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5"/>
      <c r="BM42" s="76"/>
      <c r="BN42" s="76"/>
      <c r="BO42" s="76"/>
      <c r="BP42" s="76"/>
      <c r="BQ42" s="76"/>
      <c r="BR42" s="76"/>
      <c r="BS42" s="76"/>
      <c r="BT42" s="76"/>
      <c r="BU42" s="76"/>
      <c r="BV42" s="76"/>
      <c r="BW42" s="76"/>
      <c r="BX42" s="76"/>
      <c r="BY42" s="76"/>
      <c r="BZ42" s="77"/>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5"/>
      <c r="BM43" s="76"/>
      <c r="BN43" s="76"/>
      <c r="BO43" s="76"/>
      <c r="BP43" s="76"/>
      <c r="BQ43" s="76"/>
      <c r="BR43" s="76"/>
      <c r="BS43" s="76"/>
      <c r="BT43" s="76"/>
      <c r="BU43" s="76"/>
      <c r="BV43" s="76"/>
      <c r="BW43" s="76"/>
      <c r="BX43" s="76"/>
      <c r="BY43" s="76"/>
      <c r="BZ43" s="77"/>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8"/>
      <c r="BM44" s="79"/>
      <c r="BN44" s="79"/>
      <c r="BO44" s="79"/>
      <c r="BP44" s="79"/>
      <c r="BQ44" s="79"/>
      <c r="BR44" s="79"/>
      <c r="BS44" s="79"/>
      <c r="BT44" s="79"/>
      <c r="BU44" s="79"/>
      <c r="BV44" s="79"/>
      <c r="BW44" s="79"/>
      <c r="BX44" s="79"/>
      <c r="BY44" s="79"/>
      <c r="BZ44" s="80"/>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110</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111</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【682.78】</v>
      </c>
      <c r="I86" s="26" t="str">
        <f>データ!CA6</f>
        <v>【100.91】</v>
      </c>
      <c r="J86" s="26" t="str">
        <f>データ!CL6</f>
        <v>【136.86】</v>
      </c>
      <c r="K86" s="26" t="str">
        <f>データ!CW6</f>
        <v>【58.98】</v>
      </c>
      <c r="L86" s="26" t="str">
        <f>データ!DH6</f>
        <v>【95.20】</v>
      </c>
      <c r="M86" s="26" t="s">
        <v>43</v>
      </c>
      <c r="N86" s="26" t="s">
        <v>43</v>
      </c>
      <c r="O86" s="26" t="str">
        <f>データ!EO6</f>
        <v>【0.23】</v>
      </c>
    </row>
  </sheetData>
  <sheetProtection algorithmName="SHA-512" hashValue="tmlTYA0urb9iCS2A4uQJPzY+EEbFN2/gnnZPONQ3SbrqiCLesvhnNBa7si0hMAYrG7ASintNWsLLULgkePaFJQ==" saltValue="WDQv2k9ftZADVoafUcCT7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82" t="s">
        <v>53</v>
      </c>
      <c r="I3" s="83"/>
      <c r="J3" s="83"/>
      <c r="K3" s="83"/>
      <c r="L3" s="83"/>
      <c r="M3" s="83"/>
      <c r="N3" s="83"/>
      <c r="O3" s="83"/>
      <c r="P3" s="83"/>
      <c r="Q3" s="83"/>
      <c r="R3" s="83"/>
      <c r="S3" s="83"/>
      <c r="T3" s="83"/>
      <c r="U3" s="83"/>
      <c r="V3" s="83"/>
      <c r="W3" s="83"/>
      <c r="X3" s="84"/>
      <c r="Y3" s="88" t="s">
        <v>54</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55</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15">
      <c r="A4" s="28" t="s">
        <v>56</v>
      </c>
      <c r="B4" s="30"/>
      <c r="C4" s="30"/>
      <c r="D4" s="30"/>
      <c r="E4" s="30"/>
      <c r="F4" s="30"/>
      <c r="G4" s="30"/>
      <c r="H4" s="85"/>
      <c r="I4" s="86"/>
      <c r="J4" s="86"/>
      <c r="K4" s="86"/>
      <c r="L4" s="86"/>
      <c r="M4" s="86"/>
      <c r="N4" s="86"/>
      <c r="O4" s="86"/>
      <c r="P4" s="86"/>
      <c r="Q4" s="86"/>
      <c r="R4" s="86"/>
      <c r="S4" s="86"/>
      <c r="T4" s="86"/>
      <c r="U4" s="86"/>
      <c r="V4" s="86"/>
      <c r="W4" s="86"/>
      <c r="X4" s="87"/>
      <c r="Y4" s="81" t="s">
        <v>57</v>
      </c>
      <c r="Z4" s="81"/>
      <c r="AA4" s="81"/>
      <c r="AB4" s="81"/>
      <c r="AC4" s="81"/>
      <c r="AD4" s="81"/>
      <c r="AE4" s="81"/>
      <c r="AF4" s="81"/>
      <c r="AG4" s="81"/>
      <c r="AH4" s="81"/>
      <c r="AI4" s="81"/>
      <c r="AJ4" s="81" t="s">
        <v>58</v>
      </c>
      <c r="AK4" s="81"/>
      <c r="AL4" s="81"/>
      <c r="AM4" s="81"/>
      <c r="AN4" s="81"/>
      <c r="AO4" s="81"/>
      <c r="AP4" s="81"/>
      <c r="AQ4" s="81"/>
      <c r="AR4" s="81"/>
      <c r="AS4" s="81"/>
      <c r="AT4" s="81"/>
      <c r="AU4" s="81" t="s">
        <v>59</v>
      </c>
      <c r="AV4" s="81"/>
      <c r="AW4" s="81"/>
      <c r="AX4" s="81"/>
      <c r="AY4" s="81"/>
      <c r="AZ4" s="81"/>
      <c r="BA4" s="81"/>
      <c r="BB4" s="81"/>
      <c r="BC4" s="81"/>
      <c r="BD4" s="81"/>
      <c r="BE4" s="81"/>
      <c r="BF4" s="81" t="s">
        <v>60</v>
      </c>
      <c r="BG4" s="81"/>
      <c r="BH4" s="81"/>
      <c r="BI4" s="81"/>
      <c r="BJ4" s="81"/>
      <c r="BK4" s="81"/>
      <c r="BL4" s="81"/>
      <c r="BM4" s="81"/>
      <c r="BN4" s="81"/>
      <c r="BO4" s="81"/>
      <c r="BP4" s="81"/>
      <c r="BQ4" s="81" t="s">
        <v>61</v>
      </c>
      <c r="BR4" s="81"/>
      <c r="BS4" s="81"/>
      <c r="BT4" s="81"/>
      <c r="BU4" s="81"/>
      <c r="BV4" s="81"/>
      <c r="BW4" s="81"/>
      <c r="BX4" s="81"/>
      <c r="BY4" s="81"/>
      <c r="BZ4" s="81"/>
      <c r="CA4" s="81"/>
      <c r="CB4" s="81" t="s">
        <v>62</v>
      </c>
      <c r="CC4" s="81"/>
      <c r="CD4" s="81"/>
      <c r="CE4" s="81"/>
      <c r="CF4" s="81"/>
      <c r="CG4" s="81"/>
      <c r="CH4" s="81"/>
      <c r="CI4" s="81"/>
      <c r="CJ4" s="81"/>
      <c r="CK4" s="81"/>
      <c r="CL4" s="81"/>
      <c r="CM4" s="81" t="s">
        <v>63</v>
      </c>
      <c r="CN4" s="81"/>
      <c r="CO4" s="81"/>
      <c r="CP4" s="81"/>
      <c r="CQ4" s="81"/>
      <c r="CR4" s="81"/>
      <c r="CS4" s="81"/>
      <c r="CT4" s="81"/>
      <c r="CU4" s="81"/>
      <c r="CV4" s="81"/>
      <c r="CW4" s="81"/>
      <c r="CX4" s="81" t="s">
        <v>64</v>
      </c>
      <c r="CY4" s="81"/>
      <c r="CZ4" s="81"/>
      <c r="DA4" s="81"/>
      <c r="DB4" s="81"/>
      <c r="DC4" s="81"/>
      <c r="DD4" s="81"/>
      <c r="DE4" s="81"/>
      <c r="DF4" s="81"/>
      <c r="DG4" s="81"/>
      <c r="DH4" s="81"/>
      <c r="DI4" s="81" t="s">
        <v>65</v>
      </c>
      <c r="DJ4" s="81"/>
      <c r="DK4" s="81"/>
      <c r="DL4" s="81"/>
      <c r="DM4" s="81"/>
      <c r="DN4" s="81"/>
      <c r="DO4" s="81"/>
      <c r="DP4" s="81"/>
      <c r="DQ4" s="81"/>
      <c r="DR4" s="81"/>
      <c r="DS4" s="81"/>
      <c r="DT4" s="81" t="s">
        <v>66</v>
      </c>
      <c r="DU4" s="81"/>
      <c r="DV4" s="81"/>
      <c r="DW4" s="81"/>
      <c r="DX4" s="81"/>
      <c r="DY4" s="81"/>
      <c r="DZ4" s="81"/>
      <c r="EA4" s="81"/>
      <c r="EB4" s="81"/>
      <c r="EC4" s="81"/>
      <c r="ED4" s="81"/>
      <c r="EE4" s="81" t="s">
        <v>67</v>
      </c>
      <c r="EF4" s="81"/>
      <c r="EG4" s="81"/>
      <c r="EH4" s="81"/>
      <c r="EI4" s="81"/>
      <c r="EJ4" s="81"/>
      <c r="EK4" s="81"/>
      <c r="EL4" s="81"/>
      <c r="EM4" s="81"/>
      <c r="EN4" s="81"/>
      <c r="EO4" s="81"/>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2018</v>
      </c>
      <c r="C6" s="33">
        <f t="shared" ref="C6:X6" si="3">C7</f>
        <v>42081</v>
      </c>
      <c r="D6" s="33">
        <f t="shared" si="3"/>
        <v>47</v>
      </c>
      <c r="E6" s="33">
        <f t="shared" si="3"/>
        <v>17</v>
      </c>
      <c r="F6" s="33">
        <f t="shared" si="3"/>
        <v>1</v>
      </c>
      <c r="G6" s="33">
        <f t="shared" si="3"/>
        <v>0</v>
      </c>
      <c r="H6" s="33" t="str">
        <f t="shared" si="3"/>
        <v>宮城県　角田市</v>
      </c>
      <c r="I6" s="33" t="str">
        <f t="shared" si="3"/>
        <v>法非適用</v>
      </c>
      <c r="J6" s="33" t="str">
        <f t="shared" si="3"/>
        <v>下水道事業</v>
      </c>
      <c r="K6" s="33" t="str">
        <f t="shared" si="3"/>
        <v>公共下水道</v>
      </c>
      <c r="L6" s="33" t="str">
        <f t="shared" si="3"/>
        <v>Cd2</v>
      </c>
      <c r="M6" s="33" t="str">
        <f t="shared" si="3"/>
        <v>非設置</v>
      </c>
      <c r="N6" s="34" t="str">
        <f t="shared" si="3"/>
        <v>-</v>
      </c>
      <c r="O6" s="34" t="str">
        <f t="shared" si="3"/>
        <v>該当数値なし</v>
      </c>
      <c r="P6" s="34">
        <f t="shared" si="3"/>
        <v>56.07</v>
      </c>
      <c r="Q6" s="34">
        <f t="shared" si="3"/>
        <v>102</v>
      </c>
      <c r="R6" s="34">
        <f t="shared" si="3"/>
        <v>3070</v>
      </c>
      <c r="S6" s="34">
        <f t="shared" si="3"/>
        <v>29243</v>
      </c>
      <c r="T6" s="34">
        <f t="shared" si="3"/>
        <v>147.53</v>
      </c>
      <c r="U6" s="34">
        <f t="shared" si="3"/>
        <v>198.22</v>
      </c>
      <c r="V6" s="34">
        <f t="shared" si="3"/>
        <v>16347</v>
      </c>
      <c r="W6" s="34">
        <f t="shared" si="3"/>
        <v>6.58</v>
      </c>
      <c r="X6" s="34">
        <f t="shared" si="3"/>
        <v>2484.35</v>
      </c>
      <c r="Y6" s="35">
        <f>IF(Y7="",NA(),Y7)</f>
        <v>61.64</v>
      </c>
      <c r="Z6" s="35">
        <f t="shared" ref="Z6:AH6" si="4">IF(Z7="",NA(),Z7)</f>
        <v>59.89</v>
      </c>
      <c r="AA6" s="35">
        <f t="shared" si="4"/>
        <v>62.25</v>
      </c>
      <c r="AB6" s="35">
        <f t="shared" si="4"/>
        <v>62.72</v>
      </c>
      <c r="AC6" s="35">
        <f t="shared" si="4"/>
        <v>67.540000000000006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2725.55</v>
      </c>
      <c r="BG6" s="35">
        <f t="shared" ref="BG6:BO6" si="7">IF(BG7="",NA(),BG7)</f>
        <v>2636.88</v>
      </c>
      <c r="BH6" s="35">
        <f t="shared" si="7"/>
        <v>2376.4299999999998</v>
      </c>
      <c r="BI6" s="35">
        <f t="shared" si="7"/>
        <v>2104.29</v>
      </c>
      <c r="BJ6" s="35">
        <f t="shared" si="7"/>
        <v>1671.68</v>
      </c>
      <c r="BK6" s="35">
        <f t="shared" si="7"/>
        <v>1136.5</v>
      </c>
      <c r="BL6" s="35">
        <f t="shared" si="7"/>
        <v>1118.56</v>
      </c>
      <c r="BM6" s="35">
        <f t="shared" si="7"/>
        <v>1111.31</v>
      </c>
      <c r="BN6" s="35">
        <f t="shared" si="7"/>
        <v>966.33</v>
      </c>
      <c r="BO6" s="35">
        <f t="shared" si="7"/>
        <v>1048.23</v>
      </c>
      <c r="BP6" s="34" t="str">
        <f>IF(BP7="","",IF(BP7="-","【-】","【"&amp;SUBSTITUTE(TEXT(BP7,"#,##0.00"),"-","△")&amp;"】"))</f>
        <v>【682.78】</v>
      </c>
      <c r="BQ6" s="35">
        <f>IF(BQ7="",NA(),BQ7)</f>
        <v>69.48</v>
      </c>
      <c r="BR6" s="35">
        <f t="shared" ref="BR6:BZ6" si="8">IF(BR7="",NA(),BR7)</f>
        <v>83.18</v>
      </c>
      <c r="BS6" s="35">
        <f t="shared" si="8"/>
        <v>84.96</v>
      </c>
      <c r="BT6" s="35">
        <f t="shared" si="8"/>
        <v>85.96</v>
      </c>
      <c r="BU6" s="35">
        <f t="shared" si="8"/>
        <v>80.61</v>
      </c>
      <c r="BV6" s="35">
        <f t="shared" si="8"/>
        <v>71.650000000000006</v>
      </c>
      <c r="BW6" s="35">
        <f t="shared" si="8"/>
        <v>72.33</v>
      </c>
      <c r="BX6" s="35">
        <f t="shared" si="8"/>
        <v>75.540000000000006</v>
      </c>
      <c r="BY6" s="35">
        <f t="shared" si="8"/>
        <v>81.739999999999995</v>
      </c>
      <c r="BZ6" s="35">
        <f t="shared" si="8"/>
        <v>78.92</v>
      </c>
      <c r="CA6" s="34" t="str">
        <f>IF(CA7="","",IF(CA7="-","【-】","【"&amp;SUBSTITUTE(TEXT(CA7,"#,##0.00"),"-","△")&amp;"】"))</f>
        <v>【100.91】</v>
      </c>
      <c r="CB6" s="35">
        <f>IF(CB7="",NA(),CB7)</f>
        <v>241.86</v>
      </c>
      <c r="CC6" s="35">
        <f t="shared" ref="CC6:CK6" si="9">IF(CC7="",NA(),CC7)</f>
        <v>202.61</v>
      </c>
      <c r="CD6" s="35">
        <f t="shared" si="9"/>
        <v>199.83</v>
      </c>
      <c r="CE6" s="35">
        <f t="shared" si="9"/>
        <v>197.75</v>
      </c>
      <c r="CF6" s="35">
        <f t="shared" si="9"/>
        <v>218.62</v>
      </c>
      <c r="CG6" s="35">
        <f t="shared" si="9"/>
        <v>217.82</v>
      </c>
      <c r="CH6" s="35">
        <f t="shared" si="9"/>
        <v>215.28</v>
      </c>
      <c r="CI6" s="35">
        <f t="shared" si="9"/>
        <v>207.96</v>
      </c>
      <c r="CJ6" s="35">
        <f t="shared" si="9"/>
        <v>194.31</v>
      </c>
      <c r="CK6" s="35">
        <f t="shared" si="9"/>
        <v>220.31</v>
      </c>
      <c r="CL6" s="34" t="str">
        <f>IF(CL7="","",IF(CL7="-","【-】","【"&amp;SUBSTITUTE(TEXT(CL7,"#,##0.00"),"-","△")&amp;"】"))</f>
        <v>【136.86】</v>
      </c>
      <c r="CM6" s="35" t="str">
        <f>IF(CM7="",NA(),CM7)</f>
        <v>-</v>
      </c>
      <c r="CN6" s="35" t="str">
        <f t="shared" ref="CN6:CV6" si="10">IF(CN7="",NA(),CN7)</f>
        <v>-</v>
      </c>
      <c r="CO6" s="35" t="str">
        <f t="shared" si="10"/>
        <v>-</v>
      </c>
      <c r="CP6" s="35" t="str">
        <f t="shared" si="10"/>
        <v>-</v>
      </c>
      <c r="CQ6" s="35" t="str">
        <f t="shared" si="10"/>
        <v>-</v>
      </c>
      <c r="CR6" s="35">
        <f t="shared" si="10"/>
        <v>54.44</v>
      </c>
      <c r="CS6" s="35">
        <f t="shared" si="10"/>
        <v>54.67</v>
      </c>
      <c r="CT6" s="35">
        <f t="shared" si="10"/>
        <v>53.51</v>
      </c>
      <c r="CU6" s="35">
        <f t="shared" si="10"/>
        <v>53.5</v>
      </c>
      <c r="CV6" s="35">
        <f t="shared" si="10"/>
        <v>49.68</v>
      </c>
      <c r="CW6" s="34" t="str">
        <f>IF(CW7="","",IF(CW7="-","【-】","【"&amp;SUBSTITUTE(TEXT(CW7,"#,##0.00"),"-","△")&amp;"】"))</f>
        <v>【58.98】</v>
      </c>
      <c r="CX6" s="35">
        <f>IF(CX7="",NA(),CX7)</f>
        <v>80.37</v>
      </c>
      <c r="CY6" s="35">
        <f t="shared" ref="CY6:DG6" si="11">IF(CY7="",NA(),CY7)</f>
        <v>81.84</v>
      </c>
      <c r="CZ6" s="35">
        <f t="shared" si="11"/>
        <v>82.59</v>
      </c>
      <c r="DA6" s="35">
        <f t="shared" si="11"/>
        <v>83.17</v>
      </c>
      <c r="DB6" s="35">
        <f t="shared" si="11"/>
        <v>83.89</v>
      </c>
      <c r="DC6" s="35">
        <f t="shared" si="11"/>
        <v>84.2</v>
      </c>
      <c r="DD6" s="35">
        <f t="shared" si="11"/>
        <v>83.8</v>
      </c>
      <c r="DE6" s="35">
        <f t="shared" si="11"/>
        <v>83.91</v>
      </c>
      <c r="DF6" s="35">
        <f t="shared" si="11"/>
        <v>83.51</v>
      </c>
      <c r="DG6" s="35">
        <f t="shared" si="11"/>
        <v>83.35</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0.11</v>
      </c>
      <c r="EL6" s="35">
        <f t="shared" si="14"/>
        <v>0.15</v>
      </c>
      <c r="EM6" s="35">
        <f t="shared" si="14"/>
        <v>0.16</v>
      </c>
      <c r="EN6" s="35">
        <f t="shared" si="14"/>
        <v>0.12</v>
      </c>
      <c r="EO6" s="34" t="str">
        <f>IF(EO7="","",IF(EO7="-","【-】","【"&amp;SUBSTITUTE(TEXT(EO7,"#,##0.00"),"-","△")&amp;"】"))</f>
        <v>【0.23】</v>
      </c>
    </row>
    <row r="7" spans="1:145" s="36" customFormat="1" x14ac:dyDescent="0.15">
      <c r="A7" s="28"/>
      <c r="B7" s="37">
        <v>2018</v>
      </c>
      <c r="C7" s="37">
        <v>42081</v>
      </c>
      <c r="D7" s="37">
        <v>47</v>
      </c>
      <c r="E7" s="37">
        <v>17</v>
      </c>
      <c r="F7" s="37">
        <v>1</v>
      </c>
      <c r="G7" s="37">
        <v>0</v>
      </c>
      <c r="H7" s="37" t="s">
        <v>97</v>
      </c>
      <c r="I7" s="37" t="s">
        <v>98</v>
      </c>
      <c r="J7" s="37" t="s">
        <v>99</v>
      </c>
      <c r="K7" s="37" t="s">
        <v>100</v>
      </c>
      <c r="L7" s="37" t="s">
        <v>101</v>
      </c>
      <c r="M7" s="37" t="s">
        <v>102</v>
      </c>
      <c r="N7" s="38" t="s">
        <v>103</v>
      </c>
      <c r="O7" s="38" t="s">
        <v>104</v>
      </c>
      <c r="P7" s="38">
        <v>56.07</v>
      </c>
      <c r="Q7" s="38">
        <v>102</v>
      </c>
      <c r="R7" s="38">
        <v>3070</v>
      </c>
      <c r="S7" s="38">
        <v>29243</v>
      </c>
      <c r="T7" s="38">
        <v>147.53</v>
      </c>
      <c r="U7" s="38">
        <v>198.22</v>
      </c>
      <c r="V7" s="38">
        <v>16347</v>
      </c>
      <c r="W7" s="38">
        <v>6.58</v>
      </c>
      <c r="X7" s="38">
        <v>2484.35</v>
      </c>
      <c r="Y7" s="38">
        <v>61.64</v>
      </c>
      <c r="Z7" s="38">
        <v>59.89</v>
      </c>
      <c r="AA7" s="38">
        <v>62.25</v>
      </c>
      <c r="AB7" s="38">
        <v>62.72</v>
      </c>
      <c r="AC7" s="38">
        <v>67.540000000000006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2725.55</v>
      </c>
      <c r="BG7" s="38">
        <v>2636.88</v>
      </c>
      <c r="BH7" s="38">
        <v>2376.4299999999998</v>
      </c>
      <c r="BI7" s="38">
        <v>2104.29</v>
      </c>
      <c r="BJ7" s="38">
        <v>1671.68</v>
      </c>
      <c r="BK7" s="38">
        <v>1136.5</v>
      </c>
      <c r="BL7" s="38">
        <v>1118.56</v>
      </c>
      <c r="BM7" s="38">
        <v>1111.31</v>
      </c>
      <c r="BN7" s="38">
        <v>966.33</v>
      </c>
      <c r="BO7" s="38">
        <v>1048.23</v>
      </c>
      <c r="BP7" s="38">
        <v>682.78</v>
      </c>
      <c r="BQ7" s="38">
        <v>69.48</v>
      </c>
      <c r="BR7" s="38">
        <v>83.18</v>
      </c>
      <c r="BS7" s="38">
        <v>84.96</v>
      </c>
      <c r="BT7" s="38">
        <v>85.96</v>
      </c>
      <c r="BU7" s="38">
        <v>80.61</v>
      </c>
      <c r="BV7" s="38">
        <v>71.650000000000006</v>
      </c>
      <c r="BW7" s="38">
        <v>72.33</v>
      </c>
      <c r="BX7" s="38">
        <v>75.540000000000006</v>
      </c>
      <c r="BY7" s="38">
        <v>81.739999999999995</v>
      </c>
      <c r="BZ7" s="38">
        <v>78.92</v>
      </c>
      <c r="CA7" s="38">
        <v>100.91</v>
      </c>
      <c r="CB7" s="38">
        <v>241.86</v>
      </c>
      <c r="CC7" s="38">
        <v>202.61</v>
      </c>
      <c r="CD7" s="38">
        <v>199.83</v>
      </c>
      <c r="CE7" s="38">
        <v>197.75</v>
      </c>
      <c r="CF7" s="38">
        <v>218.62</v>
      </c>
      <c r="CG7" s="38">
        <v>217.82</v>
      </c>
      <c r="CH7" s="38">
        <v>215.28</v>
      </c>
      <c r="CI7" s="38">
        <v>207.96</v>
      </c>
      <c r="CJ7" s="38">
        <v>194.31</v>
      </c>
      <c r="CK7" s="38">
        <v>220.31</v>
      </c>
      <c r="CL7" s="38">
        <v>136.86000000000001</v>
      </c>
      <c r="CM7" s="38" t="s">
        <v>103</v>
      </c>
      <c r="CN7" s="38" t="s">
        <v>103</v>
      </c>
      <c r="CO7" s="38" t="s">
        <v>103</v>
      </c>
      <c r="CP7" s="38" t="s">
        <v>103</v>
      </c>
      <c r="CQ7" s="38" t="s">
        <v>103</v>
      </c>
      <c r="CR7" s="38">
        <v>54.44</v>
      </c>
      <c r="CS7" s="38">
        <v>54.67</v>
      </c>
      <c r="CT7" s="38">
        <v>53.51</v>
      </c>
      <c r="CU7" s="38">
        <v>53.5</v>
      </c>
      <c r="CV7" s="38">
        <v>49.68</v>
      </c>
      <c r="CW7" s="38">
        <v>58.98</v>
      </c>
      <c r="CX7" s="38">
        <v>80.37</v>
      </c>
      <c r="CY7" s="38">
        <v>81.84</v>
      </c>
      <c r="CZ7" s="38">
        <v>82.59</v>
      </c>
      <c r="DA7" s="38">
        <v>83.17</v>
      </c>
      <c r="DB7" s="38">
        <v>83.89</v>
      </c>
      <c r="DC7" s="38">
        <v>84.2</v>
      </c>
      <c r="DD7" s="38">
        <v>83.8</v>
      </c>
      <c r="DE7" s="38">
        <v>83.91</v>
      </c>
      <c r="DF7" s="38">
        <v>83.51</v>
      </c>
      <c r="DG7" s="38">
        <v>83.35</v>
      </c>
      <c r="DH7" s="38">
        <v>95.2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0.11</v>
      </c>
      <c r="EL7" s="38">
        <v>0.15</v>
      </c>
      <c r="EM7" s="38">
        <v>0.16</v>
      </c>
      <c r="EN7" s="38">
        <v>0.12</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02350000_kizai-11</cp:lastModifiedBy>
  <cp:lastPrinted>2020-02-14T00:23:43Z</cp:lastPrinted>
  <dcterms:created xsi:type="dcterms:W3CDTF">2019-12-05T05:00:56Z</dcterms:created>
  <dcterms:modified xsi:type="dcterms:W3CDTF">2021-02-26T00:43:53Z</dcterms:modified>
  <cp:category/>
</cp:coreProperties>
</file>