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R1\"/>
    </mc:Choice>
  </mc:AlternateContent>
  <workbookProtection workbookAlgorithmName="SHA-512" workbookHashValue="/2APEAwcsxQyTuSHMXtq9PNVPSa7xbCUNxtn8zTOufC0k1MEkG3st4WidwR5VDuDAnHdrsgUPnAo+DLPWCznrQ==" workbookSaltValue="5+IeCndjTXcYcGCyXZ6a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<sst xmlns="http://schemas.openxmlformats.org/spreadsheetml/2006/main" count="241" uniqueCount="120">
  <si>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</si>
  <si>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</si>
  <si>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</si>
  <si>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</si>
  <si>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</si>
  <si>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</si>
  <si>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</si>
  <si>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</si>
  <si>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</si>
  <si>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</si>
  <si>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</si>
  <si>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</si>
  <si>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</si>
  <si>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</si>
  <si>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</si>
  <si>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</si>
  <si>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</si>
  <si>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</si>
  <si>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</si>
  <si>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</si>
  <si>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</si>
  <si>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</si>
  <si>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</si>
  <si>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</si>
  <si>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</si>
  <si>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</si>
  <si>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</si>
  <si>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</si>
  <si>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</si>
  <si>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</si>
  <si>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</si>
  <si>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</si>
  <si>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</si>
  <si>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</si>
  <si>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</si>
  <si>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</si>
  <si>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</si>
  <si>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</si>
  <si>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</si>
  <si>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</si>
  <si>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</si>
  <si>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</si>
  <si>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</si>
  <si>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</si>
  <si>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</si>
  <si>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</si>
  <si>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</si>
  <si>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</si>
  <si>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</si>
  <si>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</si>
  <si>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</si>
  <si>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</si>
  <si>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</si>
  <si>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</si>
  <si>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</si>
  <si>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</si>
  <si>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</si>
  <si>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</si>
  <si>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</si>
  <si>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</si>
  <si>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</si>
  <si>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</si>
  <si>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</si>
  <si>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</si>
  <si>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</si>
  <si>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</si>
  <si>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</si>
  <si>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</si>
  <si>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</si>
  <si>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</si>
  <si>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</si>
  <si>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</si>
  <si>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</si>
  <si>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</si>
  <si>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</si>
  <si>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</si>
  <si>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</si>
  <si>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</si>
  <si>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</si>
  <si>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</si>
  <si>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</si>
  <si>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</si>
  <si>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</si>
  <si>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</si>
  <si>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</si>
  <si>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</si>
  <si>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</si>
  <si>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</si>
  <si>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</si>
  <si>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</si>
  <si>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</si>
  <si>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</si>
  <si>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</si>
  <si>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</si>
  <si>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</si>
  <si>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</si>
  <si>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</si>
  <si>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</si>
  <si>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</si>
  <si>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</si>
  <si>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</si>
  <si>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</si>
  <si>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</si>
  <si>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</si>
  <si>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</si>
  <si>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</si>
  <si>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</si>
  <si>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</si>
  <si>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</si>
  <si>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</si>
  <si>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</si>
  <si>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</si>
  <si>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</si>
  <si>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</si>
  <si>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</si>
  <si>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</si>
  <si>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</si>
  <si>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平成28年度に角田市下水道ストックマネジメント計画を策定し、当該計画に基づき平成29年度から令和3年度までの5か年の予定で管渠の更新及びマンホール蓋の取替を実施している。
　以後についても随時ストックマネジメント計画を更新し、健全な施設の維持を図ることとしている。</t>
    <rPh sb="1" eb="3">
      <t>ヘイセイ</t>
    </rPh>
    <rPh sb="5" eb="7">
      <t>ネンド</t>
    </rPh>
    <rPh sb="8" eb="11">
      <t>カクダシ</t>
    </rPh>
    <rPh sb="11" eb="14">
      <t>ゲスイドウ</t>
    </rPh>
    <rPh sb="24" eb="26">
      <t>ケイカク</t>
    </rPh>
    <rPh sb="27" eb="29">
      <t>サクテイ</t>
    </rPh>
    <rPh sb="31" eb="33">
      <t>トウガイ</t>
    </rPh>
    <rPh sb="33" eb="35">
      <t>ケイカク</t>
    </rPh>
    <rPh sb="36" eb="37">
      <t>モト</t>
    </rPh>
    <rPh sb="39" eb="41">
      <t>ヘイセイ</t>
    </rPh>
    <rPh sb="43" eb="45">
      <t>ネンド</t>
    </rPh>
    <rPh sb="47" eb="49">
      <t>レイワ</t>
    </rPh>
    <rPh sb="50" eb="52">
      <t>ネンド</t>
    </rPh>
    <rPh sb="57" eb="58">
      <t>ネン</t>
    </rPh>
    <rPh sb="59" eb="61">
      <t>ヨテイ</t>
    </rPh>
    <rPh sb="62" eb="64">
      <t>カンキョ</t>
    </rPh>
    <rPh sb="65" eb="67">
      <t>コウシン</t>
    </rPh>
    <rPh sb="67" eb="68">
      <t>オヨ</t>
    </rPh>
    <rPh sb="74" eb="75">
      <t>フタ</t>
    </rPh>
    <rPh sb="76" eb="78">
      <t>トリカエ</t>
    </rPh>
    <rPh sb="79" eb="81">
      <t>ジッシ</t>
    </rPh>
    <rPh sb="88" eb="90">
      <t>イゴ</t>
    </rPh>
    <rPh sb="95" eb="97">
      <t>ズイジ</t>
    </rPh>
    <rPh sb="107" eb="109">
      <t>ケイカク</t>
    </rPh>
    <rPh sb="110" eb="112">
      <t>コウシン</t>
    </rPh>
    <rPh sb="114" eb="116">
      <t>ケンゼン</t>
    </rPh>
    <rPh sb="117" eb="119">
      <t>シセツ</t>
    </rPh>
    <rPh sb="120" eb="122">
      <t>イジ</t>
    </rPh>
    <rPh sb="123" eb="124">
      <t>ハカ</t>
    </rPh>
    <phoneticPr fontId="4"/>
  </si>
  <si>
    <r>
      <t>①収益的収支比率について、元利償還金の減少により費用が抑えられ</t>
    </r>
    <r>
      <rPr>
        <sz val="11"/>
        <color rgb="FFFF0000"/>
        <rFont val="ＭＳ ゴシック"/>
        <family val="3"/>
        <charset val="128"/>
      </rPr>
      <t>、</t>
    </r>
    <r>
      <rPr>
        <sz val="11"/>
        <rFont val="ＭＳ ゴシック"/>
        <family val="3"/>
        <charset val="128"/>
      </rPr>
      <t>比率が上昇した。今後も財源の確保と費用の抑制に努め、経営改善を図っていく。</t>
    </r>
    <r>
      <rPr>
        <sz val="11"/>
        <color theme="1"/>
        <rFont val="ＭＳ ゴシック"/>
        <family val="3"/>
        <charset val="128"/>
      </rPr>
      <t xml:space="preserve">
④企業債残高対事業規模比率について、当市は軟弱な地盤が多く工事費が割高となるため類似団体より比率が高い状況が続いていたが、企業債現在高が減少し、一般会計が負担する償還額が増加したため比率が下降し、類似団体平均値に近づくまでとなっている。今後も計画的な経営に努めていく。
⑤経費回収率について、元年度決算では著しく改善したように見えるが、令和2年4月1日公営企業会計移行による打切り決算により、収入支出の一部が2年度の特例的収入支出に計上されることによるものであり、引き続き収入の確保と費用の抑制が求められる。
⑥汚水処理原価について、前述の特例的支出への計上により元年度決算の費用が減少したため、当該値も減少している。
⑧水洗化率については、接続率の増加により年々上昇している。今後も普及促進に努めていく。</t>
    </r>
    <rPh sb="1" eb="4">
      <t>シュウエキテキ</t>
    </rPh>
    <rPh sb="4" eb="6">
      <t>シュウシ</t>
    </rPh>
    <rPh sb="6" eb="8">
      <t>ヒリツ</t>
    </rPh>
    <rPh sb="13" eb="15">
      <t>ガンリ</t>
    </rPh>
    <rPh sb="15" eb="18">
      <t>ショウカンキン</t>
    </rPh>
    <rPh sb="19" eb="21">
      <t>ゲンショウ</t>
    </rPh>
    <rPh sb="24" eb="26">
      <t>ヒヨウ</t>
    </rPh>
    <rPh sb="27" eb="28">
      <t>オサ</t>
    </rPh>
    <rPh sb="32" eb="34">
      <t>ヒリツ</t>
    </rPh>
    <rPh sb="35" eb="37">
      <t>ジョウショウ</t>
    </rPh>
    <rPh sb="40" eb="42">
      <t>コンゴ</t>
    </rPh>
    <rPh sb="43" eb="45">
      <t>ザイゲン</t>
    </rPh>
    <rPh sb="46" eb="48">
      <t>カクホ</t>
    </rPh>
    <rPh sb="49" eb="51">
      <t>ヒヨウ</t>
    </rPh>
    <rPh sb="52" eb="54">
      <t>ヨクセイ</t>
    </rPh>
    <rPh sb="55" eb="56">
      <t>ツト</t>
    </rPh>
    <rPh sb="58" eb="62">
      <t>ケイエイカイゼン</t>
    </rPh>
    <rPh sb="63" eb="64">
      <t>ハカ</t>
    </rPh>
    <rPh sb="71" eb="73">
      <t>キギョウ</t>
    </rPh>
    <rPh sb="73" eb="74">
      <t>サイ</t>
    </rPh>
    <rPh sb="74" eb="76">
      <t>ザンダカ</t>
    </rPh>
    <rPh sb="76" eb="77">
      <t>タイ</t>
    </rPh>
    <rPh sb="77" eb="79">
      <t>ジギョウ</t>
    </rPh>
    <rPh sb="79" eb="81">
      <t>キボ</t>
    </rPh>
    <rPh sb="81" eb="83">
      <t>ヒリツ</t>
    </rPh>
    <rPh sb="88" eb="90">
      <t>トウシ</t>
    </rPh>
    <rPh sb="91" eb="93">
      <t>ナンジャク</t>
    </rPh>
    <rPh sb="94" eb="96">
      <t>ジバン</t>
    </rPh>
    <rPh sb="97" eb="98">
      <t>オオ</t>
    </rPh>
    <rPh sb="99" eb="102">
      <t>コウジヒ</t>
    </rPh>
    <rPh sb="103" eb="105">
      <t>ワリダカ</t>
    </rPh>
    <rPh sb="110" eb="112">
      <t>ルイジ</t>
    </rPh>
    <rPh sb="112" eb="114">
      <t>ダンタイ</t>
    </rPh>
    <rPh sb="116" eb="118">
      <t>ヒリツ</t>
    </rPh>
    <rPh sb="119" eb="120">
      <t>タカ</t>
    </rPh>
    <rPh sb="121" eb="123">
      <t>ジョウキョウ</t>
    </rPh>
    <rPh sb="124" eb="125">
      <t>ツヅ</t>
    </rPh>
    <rPh sb="131" eb="133">
      <t>キギョウ</t>
    </rPh>
    <rPh sb="133" eb="134">
      <t>サイ</t>
    </rPh>
    <rPh sb="134" eb="137">
      <t>ゲンザイダカ</t>
    </rPh>
    <rPh sb="138" eb="140">
      <t>ゲンショウ</t>
    </rPh>
    <rPh sb="142" eb="144">
      <t>イッパン</t>
    </rPh>
    <rPh sb="144" eb="146">
      <t>カイケイ</t>
    </rPh>
    <rPh sb="147" eb="149">
      <t>フタン</t>
    </rPh>
    <rPh sb="151" eb="153">
      <t>ショウカン</t>
    </rPh>
    <rPh sb="153" eb="154">
      <t>ガク</t>
    </rPh>
    <rPh sb="155" eb="157">
      <t>ゾウカ</t>
    </rPh>
    <rPh sb="161" eb="163">
      <t>ヒリツ</t>
    </rPh>
    <rPh sb="164" eb="166">
      <t>カコウ</t>
    </rPh>
    <rPh sb="168" eb="170">
      <t>ルイジ</t>
    </rPh>
    <rPh sb="170" eb="172">
      <t>ダンタイ</t>
    </rPh>
    <rPh sb="172" eb="175">
      <t>ヘイキンチ</t>
    </rPh>
    <rPh sb="176" eb="177">
      <t>チカ</t>
    </rPh>
    <rPh sb="188" eb="190">
      <t>コンゴ</t>
    </rPh>
    <rPh sb="191" eb="194">
      <t>ケイカクテキ</t>
    </rPh>
    <rPh sb="195" eb="197">
      <t>ケイエイ</t>
    </rPh>
    <rPh sb="198" eb="199">
      <t>ツト</t>
    </rPh>
    <rPh sb="206" eb="208">
      <t>ケイヒ</t>
    </rPh>
    <rPh sb="208" eb="210">
      <t>カイシュウ</t>
    </rPh>
    <rPh sb="210" eb="211">
      <t>リツ</t>
    </rPh>
    <rPh sb="223" eb="224">
      <t>イチジル</t>
    </rPh>
    <rPh sb="226" eb="228">
      <t>カイゼン</t>
    </rPh>
    <rPh sb="233" eb="234">
      <t>ミ</t>
    </rPh>
    <rPh sb="238" eb="240">
      <t>レイワ</t>
    </rPh>
    <rPh sb="241" eb="242">
      <t>ネン</t>
    </rPh>
    <rPh sb="243" eb="244">
      <t>ガツ</t>
    </rPh>
    <rPh sb="245" eb="246">
      <t>ニチ</t>
    </rPh>
    <rPh sb="246" eb="248">
      <t>コウエイ</t>
    </rPh>
    <rPh sb="248" eb="250">
      <t>キギョウ</t>
    </rPh>
    <rPh sb="250" eb="252">
      <t>カイケイ</t>
    </rPh>
    <rPh sb="252" eb="254">
      <t>イコウ</t>
    </rPh>
    <rPh sb="257" eb="259">
      <t>ウチキ</t>
    </rPh>
    <rPh sb="260" eb="262">
      <t>ケッサン</t>
    </rPh>
    <rPh sb="266" eb="268">
      <t>シュウニュウ</t>
    </rPh>
    <rPh sb="268" eb="270">
      <t>シシュツ</t>
    </rPh>
    <rPh sb="271" eb="273">
      <t>イチブ</t>
    </rPh>
    <rPh sb="275" eb="277">
      <t>ネンド</t>
    </rPh>
    <rPh sb="278" eb="281">
      <t>トクレイテキ</t>
    </rPh>
    <rPh sb="281" eb="283">
      <t>シュウニュウ</t>
    </rPh>
    <rPh sb="283" eb="285">
      <t>シシュツ</t>
    </rPh>
    <rPh sb="286" eb="288">
      <t>ケイジョウ</t>
    </rPh>
    <rPh sb="302" eb="303">
      <t>ヒ</t>
    </rPh>
    <rPh sb="304" eb="305">
      <t>ツヅ</t>
    </rPh>
    <rPh sb="306" eb="308">
      <t>シュウニュウ</t>
    </rPh>
    <rPh sb="309" eb="311">
      <t>カクホ</t>
    </rPh>
    <rPh sb="312" eb="314">
      <t>ヒヨウ</t>
    </rPh>
    <rPh sb="315" eb="317">
      <t>ヨクセイ</t>
    </rPh>
    <rPh sb="318" eb="319">
      <t>モト</t>
    </rPh>
    <rPh sb="326" eb="328">
      <t>オスイ</t>
    </rPh>
    <rPh sb="328" eb="330">
      <t>ショリ</t>
    </rPh>
    <rPh sb="330" eb="332">
      <t>ゲンカ</t>
    </rPh>
    <rPh sb="337" eb="339">
      <t>ゼンジュツ</t>
    </rPh>
    <rPh sb="340" eb="343">
      <t>トクレイテキ</t>
    </rPh>
    <rPh sb="343" eb="345">
      <t>シシュツ</t>
    </rPh>
    <rPh sb="347" eb="349">
      <t>ケイジョウ</t>
    </rPh>
    <rPh sb="352" eb="354">
      <t>ガンネン</t>
    </rPh>
    <rPh sb="354" eb="355">
      <t>ド</t>
    </rPh>
    <rPh sb="355" eb="357">
      <t>ケッサン</t>
    </rPh>
    <rPh sb="358" eb="360">
      <t>ヒヨウ</t>
    </rPh>
    <rPh sb="361" eb="363">
      <t>ゲンショウ</t>
    </rPh>
    <rPh sb="368" eb="370">
      <t>トウガイ</t>
    </rPh>
    <rPh sb="370" eb="371">
      <t>チ</t>
    </rPh>
    <rPh sb="372" eb="374">
      <t>ゲンショウ</t>
    </rPh>
    <rPh sb="381" eb="384">
      <t>スイセンカ</t>
    </rPh>
    <rPh sb="384" eb="385">
      <t>リツ</t>
    </rPh>
    <rPh sb="391" eb="393">
      <t>セツゾク</t>
    </rPh>
    <rPh sb="393" eb="394">
      <t>リツ</t>
    </rPh>
    <rPh sb="395" eb="397">
      <t>ゾウカ</t>
    </rPh>
    <rPh sb="400" eb="402">
      <t>ネンネン</t>
    </rPh>
    <rPh sb="402" eb="404">
      <t>ジョウショウ</t>
    </rPh>
    <rPh sb="409" eb="411">
      <t>コンゴ</t>
    </rPh>
    <rPh sb="412" eb="414">
      <t>フキュウ</t>
    </rPh>
    <rPh sb="414" eb="416">
      <t>ソクシン</t>
    </rPh>
    <rPh sb="417" eb="418">
      <t>ツト</t>
    </rPh>
    <phoneticPr fontId="4"/>
  </si>
  <si>
    <r>
      <t>　当市の公共下水道事業は令和2年4月1日公営企業会計へ移行</t>
    </r>
    <r>
      <rPr>
        <sz val="11"/>
        <rFont val="ＭＳ ゴシック"/>
        <family val="3"/>
        <charset val="128"/>
      </rPr>
      <t>した</t>
    </r>
    <r>
      <rPr>
        <sz val="11"/>
        <color theme="1"/>
        <rFont val="ＭＳ ゴシック"/>
        <family val="3"/>
        <charset val="128"/>
      </rPr>
      <t>。今後は法適用事業として健全な経営が求められるので、平成29年3月に策定した経営戦略の改定及び適正な料金設定について、具体的な検討を開始していく。</t>
    </r>
    <rPh sb="1" eb="3">
      <t>トウシ</t>
    </rPh>
    <rPh sb="4" eb="6">
      <t>コウキョウ</t>
    </rPh>
    <rPh sb="6" eb="9">
      <t>ゲスイドウ</t>
    </rPh>
    <rPh sb="9" eb="11">
      <t>ジギョウ</t>
    </rPh>
    <rPh sb="12" eb="14">
      <t>レイワ</t>
    </rPh>
    <rPh sb="15" eb="16">
      <t>ネン</t>
    </rPh>
    <rPh sb="17" eb="18">
      <t>ガツ</t>
    </rPh>
    <rPh sb="19" eb="20">
      <t>ニチ</t>
    </rPh>
    <rPh sb="20" eb="22">
      <t>コウエイ</t>
    </rPh>
    <rPh sb="22" eb="24">
      <t>キギョウ</t>
    </rPh>
    <rPh sb="24" eb="26">
      <t>カイケイ</t>
    </rPh>
    <rPh sb="27" eb="29">
      <t>イコウ</t>
    </rPh>
    <rPh sb="32" eb="34">
      <t>コンゴ</t>
    </rPh>
    <rPh sb="35" eb="36">
      <t>ホウ</t>
    </rPh>
    <rPh sb="36" eb="38">
      <t>テキヨウ</t>
    </rPh>
    <rPh sb="38" eb="40">
      <t>ジギョウ</t>
    </rPh>
    <rPh sb="43" eb="45">
      <t>ケンゼン</t>
    </rPh>
    <rPh sb="46" eb="48">
      <t>ケイエイ</t>
    </rPh>
    <rPh sb="49" eb="50">
      <t>モト</t>
    </rPh>
    <rPh sb="57" eb="59">
      <t>ヘイセイ</t>
    </rPh>
    <rPh sb="61" eb="62">
      <t>ネン</t>
    </rPh>
    <rPh sb="63" eb="64">
      <t>ガツ</t>
    </rPh>
    <rPh sb="65" eb="67">
      <t>サクテイ</t>
    </rPh>
    <rPh sb="69" eb="71">
      <t>ケイエイ</t>
    </rPh>
    <rPh sb="71" eb="73">
      <t>センリャク</t>
    </rPh>
    <rPh sb="74" eb="76">
      <t>カイテイ</t>
    </rPh>
    <rPh sb="76" eb="77">
      <t>オヨ</t>
    </rPh>
    <rPh sb="78" eb="80">
      <t>テキセイ</t>
    </rPh>
    <rPh sb="81" eb="83">
      <t>リョウキン</t>
    </rPh>
    <rPh sb="83" eb="85">
      <t>セッテイ</t>
    </rPh>
    <rPh sb="97" eb="99">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</si>
</sst>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E-4967-88EA-B6E3B54A7F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0.12</c:v>
                </c:pt>
                <c:pt idx="4">
                  <c:v>0.1</c:v>
                </c:pt>
              </c:numCache>
            </c:numRef>
          </c:val>
          <c:smooth val="0"/>
          <c:extLst>
            <c:ext xmlns:c16="http://schemas.microsoft.com/office/drawing/2014/chart" uri="{C3380CC4-5D6E-409C-BE32-E72D297353CC}">
              <c16:uniqueId val="{00000001-79EE-4967-88EA-B6E3B54A7F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F-4C23-9ABF-8BBD05BD17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49.68</c:v>
                </c:pt>
                <c:pt idx="4">
                  <c:v>55.55</c:v>
                </c:pt>
              </c:numCache>
            </c:numRef>
          </c:val>
          <c:smooth val="0"/>
          <c:extLst>
            <c:ext xmlns:c16="http://schemas.microsoft.com/office/drawing/2014/chart" uri="{C3380CC4-5D6E-409C-BE32-E72D297353CC}">
              <c16:uniqueId val="{00000001-C8AF-4C23-9ABF-8BBD05BD17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81.84</c:v>
                </c:pt>
                <c:pt idx="1">
                  <c:v>82.59</c:v>
                </c:pt>
                <c:pt idx="2">
                  <c:v>83.17</c:v>
                </c:pt>
                <c:pt idx="3">
                  <c:v>83.89</c:v>
                </c:pt>
                <c:pt idx="4">
                  <c:v>84.67</c:v>
                </c:pt>
              </c:numCache>
            </c:numRef>
          </c:val>
          <c:extLst>
            <c:ext xmlns:c16="http://schemas.microsoft.com/office/drawing/2014/chart" uri="{C3380CC4-5D6E-409C-BE32-E72D297353CC}">
              <c16:uniqueId val="{00000000-968E-4B76-A696-E09345B929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83.35</c:v>
                </c:pt>
                <c:pt idx="4">
                  <c:v>91.64</c:v>
                </c:pt>
              </c:numCache>
            </c:numRef>
          </c:val>
          <c:smooth val="0"/>
          <c:extLst>
            <c:ext xmlns:c16="http://schemas.microsoft.com/office/drawing/2014/chart" uri="{C3380CC4-5D6E-409C-BE32-E72D297353CC}">
              <c16:uniqueId val="{00000001-968E-4B76-A696-E09345B929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59.89</c:v>
                </c:pt>
                <c:pt idx="1">
                  <c:v>62.25</c:v>
                </c:pt>
                <c:pt idx="2">
                  <c:v>62.72</c:v>
                </c:pt>
                <c:pt idx="3">
                  <c:v>67.540000000000006</c:v>
                </c:pt>
                <c:pt idx="4">
                  <c:v>70.91</c:v>
                </c:pt>
              </c:numCache>
            </c:numRef>
          </c:val>
          <c:extLst>
            <c:ext xmlns:c16="http://schemas.microsoft.com/office/drawing/2014/chart" uri="{C3380CC4-5D6E-409C-BE32-E72D297353CC}">
              <c16:uniqueId val="{00000000-C584-472A-A97D-C91A66DF4C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84-472A-A97D-C91A66DF4C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8-487F-9483-C7BE7A75AE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8-487F-9483-C7BE7A75AE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F-4962-B70C-9E4D418DC1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F-4962-B70C-9E4D418DC1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5-4273-9698-23F104C084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5-4273-9698-23F104C084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7-4DE9-8B99-34A1DBC93A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7-4DE9-8B99-34A1DBC93A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2636.88</c:v>
                </c:pt>
                <c:pt idx="1">
                  <c:v>2376.4299999999998</c:v>
                </c:pt>
                <c:pt idx="2">
                  <c:v>2104.29</c:v>
                </c:pt>
                <c:pt idx="3">
                  <c:v>1671.68</c:v>
                </c:pt>
                <c:pt idx="4">
                  <c:v>1039.58</c:v>
                </c:pt>
              </c:numCache>
            </c:numRef>
          </c:val>
          <c:extLst>
            <c:ext xmlns:c16="http://schemas.microsoft.com/office/drawing/2014/chart" uri="{C3380CC4-5D6E-409C-BE32-E72D297353CC}">
              <c16:uniqueId val="{00000000-CD55-4BE6-A04F-0F92E02EB7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1048.23</c:v>
                </c:pt>
                <c:pt idx="4">
                  <c:v>807.75</c:v>
                </c:pt>
              </c:numCache>
            </c:numRef>
          </c:val>
          <c:smooth val="0"/>
          <c:extLst>
            <c:ext xmlns:c16="http://schemas.microsoft.com/office/drawing/2014/chart" uri="{C3380CC4-5D6E-409C-BE32-E72D297353CC}">
              <c16:uniqueId val="{00000001-CD55-4BE6-A04F-0F92E02EB7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83.18</c:v>
                </c:pt>
                <c:pt idx="1">
                  <c:v>84.96</c:v>
                </c:pt>
                <c:pt idx="2">
                  <c:v>85.96</c:v>
                </c:pt>
                <c:pt idx="3">
                  <c:v>80.61</c:v>
                </c:pt>
                <c:pt idx="4">
                  <c:v>92.99</c:v>
                </c:pt>
              </c:numCache>
            </c:numRef>
          </c:val>
          <c:extLst>
            <c:ext xmlns:c16="http://schemas.microsoft.com/office/drawing/2014/chart" uri="{C3380CC4-5D6E-409C-BE32-E72D297353CC}">
              <c16:uniqueId val="{00000000-CB13-4C14-B370-8ADF0054E6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78.92</c:v>
                </c:pt>
                <c:pt idx="4">
                  <c:v>86.94</c:v>
                </c:pt>
              </c:numCache>
            </c:numRef>
          </c:val>
          <c:smooth val="0"/>
          <c:extLst>
            <c:ext xmlns:c16="http://schemas.microsoft.com/office/drawing/2014/chart" uri="{C3380CC4-5D6E-409C-BE32-E72D297353CC}">
              <c16:uniqueId val="{00000001-CB13-4C14-B370-8ADF0054E6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202.61</c:v>
                </c:pt>
                <c:pt idx="1">
                  <c:v>199.83</c:v>
                </c:pt>
                <c:pt idx="2">
                  <c:v>197.75</c:v>
                </c:pt>
                <c:pt idx="3">
                  <c:v>218.62</c:v>
                </c:pt>
                <c:pt idx="4">
                  <c:v>176.58</c:v>
                </c:pt>
              </c:numCache>
            </c:numRef>
          </c:val>
          <c:extLst>
            <c:ext xmlns:c16="http://schemas.microsoft.com/office/drawing/2014/chart" uri="{C3380CC4-5D6E-409C-BE32-E72D297353CC}">
              <c16:uniqueId val="{00000000-4ACD-4420-83B9-CF20C3A87D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220.31</c:v>
                </c:pt>
                <c:pt idx="4">
                  <c:v>179.63</c:v>
                </c:pt>
              </c:numCache>
            </c:numRef>
          </c:val>
          <c:smooth val="0"/>
          <c:extLst>
            <c:ext xmlns:c16="http://schemas.microsoft.com/office/drawing/2014/chart" uri="{C3380CC4-5D6E-409C-BE32-E72D297353CC}">
              <c16:uniqueId val="{00000001-4ACD-4420-83B9-CF20C3A87D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角田市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28728</v>
      </c>
      <c r="AM8" s="69"/>
      <c r="AN8" s="69"/>
      <c r="AO8" s="69"/>
      <c r="AP8" s="69"/>
      <c r="AQ8" s="69"/>
      <c r="AR8" s="69"/>
      <c r="AS8" s="69"/>
      <c r="AT8" s="68">
        <f>データ!T6</f>
        <v>147.53</v>
      </c>
      <c r="AU8" s="68"/>
      <c r="AV8" s="68"/>
      <c r="AW8" s="68"/>
      <c r="AX8" s="68"/>
      <c r="AY8" s="68"/>
      <c r="AZ8" s="68"/>
      <c r="BA8" s="68"/>
      <c r="BB8" s="68">
        <f>データ!U6</f>
        <v>194.73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56.4</v>
      </c>
      <c r="Q10" s="68"/>
      <c r="R10" s="68"/>
      <c r="S10" s="68"/>
      <c r="T10" s="68"/>
      <c r="U10" s="68"/>
      <c r="V10" s="68"/>
      <c r="W10" s="68">
        <f>データ!Q6</f>
        <v>101.54</v>
      </c>
      <c r="X10" s="68"/>
      <c r="Y10" s="68"/>
      <c r="Z10" s="68"/>
      <c r="AA10" s="68"/>
      <c r="AB10" s="68"/>
      <c r="AC10" s="68"/>
      <c r="AD10" s="69">
        <f>データ!R6</f>
        <v>3130</v>
      </c>
      <c r="AE10" s="69"/>
      <c r="AF10" s="69"/>
      <c r="AG10" s="69"/>
      <c r="AH10" s="69"/>
      <c r="AI10" s="69"/>
      <c r="AJ10" s="69"/>
      <c r="AK10" s="2"/>
      <c r="AL10" s="69">
        <f>データ!V6</f>
        <v>16107</v>
      </c>
      <c r="AM10" s="69"/>
      <c r="AN10" s="69"/>
      <c r="AO10" s="69"/>
      <c r="AP10" s="69"/>
      <c r="AQ10" s="69"/>
      <c r="AR10" s="69"/>
      <c r="AS10" s="69"/>
      <c r="AT10" s="68">
        <f>データ!W6</f>
        <v>6.6</v>
      </c>
      <c r="AU10" s="68"/>
      <c r="AV10" s="68"/>
      <c r="AW10" s="68"/>
      <c r="AX10" s="68"/>
      <c r="AY10" s="68"/>
      <c r="AZ10" s="68"/>
      <c r="BA10" s="68"/>
      <c r="BB10" s="68">
        <f>データ!X6</f>
        <v>2440.4499999999998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5bqh8e6h1dS8BBCs6+4WL9S4P4IbsGsRCCem7hTXCI9+5mBPpOQcnUCKUfzBae2TFhhtillDH4Wm+wsVf45gCQ==" saltValue="/yj63vcs4gsWiu0m4KYs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56.4</v>
      </c>
      <c r="Q6" s="34">
        <f t="shared" si="3"/>
        <v>101.54</v>
      </c>
      <c r="R6" s="34">
        <f t="shared" si="3"/>
        <v>3130</v>
      </c>
      <c r="S6" s="34">
        <f t="shared" si="3"/>
        <v>28728</v>
      </c>
      <c r="T6" s="34">
        <f t="shared" si="3"/>
        <v>147.53</v>
      </c>
      <c r="U6" s="34">
        <f t="shared" si="3"/>
        <v>194.73</v>
      </c>
      <c r="V6" s="34">
        <f t="shared" si="3"/>
        <v>16107</v>
      </c>
      <c r="W6" s="34">
        <f t="shared" si="3"/>
        <v>6.6</v>
      </c>
      <c r="X6" s="34">
        <f t="shared" si="3"/>
        <v>2440.4499999999998</v>
      </c>
      <c r="Y6" s="35">
        <f>IF(Y7="",NA(),Y7)</f>
        <v>59.89</v>
      </c>
      <c r="Z6" s="35">
        <f t="shared" ref="Z6:AH6" si="4">IF(Z7="",NA(),Z7)</f>
        <v>62.25</v>
      </c>
      <c r="AA6" s="35">
        <f t="shared" si="4"/>
        <v>62.72</v>
      </c>
      <c r="AB6" s="35">
        <f t="shared" si="4"/>
        <v>67.540000000000006</v>
      </c>
      <c r="AC6" s="35">
        <f t="shared" si="4"/>
        <v>70.91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2636.88</v>
      </c>
      <c r="BG6" s="35">
        <f t="shared" ref="BG6:BO6" si="7">IF(BG7="",NA(),BG7)</f>
        <v>2376.4299999999998</v>
      </c>
      <c r="BH6" s="35">
        <f t="shared" si="7"/>
        <v>2104.29</v>
      </c>
      <c r="BI6" s="35">
        <f t="shared" si="7"/>
        <v>1671.68</v>
      </c>
      <c r="BJ6" s="35">
        <f t="shared" si="7"/>
        <v>1039.58</v>
      </c>
      <c r="BK6" s="35">
        <f t="shared" si="7"/>
        <v>1118.56</v>
      </c>
      <c r="BL6" s="35">
        <f t="shared" si="7"/>
        <v>1111.31</v>
      </c>
      <c r="BM6" s="35">
        <f t="shared" si="7"/>
        <v>966.33</v>
      </c>
      <c r="BN6" s="35">
        <f t="shared" si="7"/>
        <v>1048.23</v>
      </c>
      <c r="BO6" s="35">
        <f t="shared" si="7"/>
        <v>807.75</v>
      </c>
      <c r="BP6" s="34" t="str">
        <f>IF(BP7="","",IF(BP7="-","【-】","【"&amp;SUBSTITUTE(TEXT(BP7,"#,##0.00"),"-","△")&amp;"】"))</f>
        <v>【682.51】</v>
      </c>
      <c r="BQ6" s="35">
        <f>IF(BQ7="",NA(),BQ7)</f>
        <v>83.18</v>
      </c>
      <c r="BR6" s="35">
        <f t="shared" ref="BR6:BZ6" si="8">IF(BR7="",NA(),BR7)</f>
        <v>84.96</v>
      </c>
      <c r="BS6" s="35">
        <f t="shared" si="8"/>
        <v>85.96</v>
      </c>
      <c r="BT6" s="35">
        <f t="shared" si="8"/>
        <v>80.61</v>
      </c>
      <c r="BU6" s="35">
        <f t="shared" si="8"/>
        <v>92.99</v>
      </c>
      <c r="BV6" s="35">
        <f t="shared" si="8"/>
        <v>72.33</v>
      </c>
      <c r="BW6" s="35">
        <f t="shared" si="8"/>
        <v>75.540000000000006</v>
      </c>
      <c r="BX6" s="35">
        <f t="shared" si="8"/>
        <v>81.739999999999995</v>
      </c>
      <c r="BY6" s="35">
        <f t="shared" si="8"/>
        <v>78.92</v>
      </c>
      <c r="BZ6" s="35">
        <f t="shared" si="8"/>
        <v>86.94</v>
      </c>
      <c r="CA6" s="34" t="str">
        <f>IF(CA7="","",IF(CA7="-","【-】","【"&amp;SUBSTITUTE(TEXT(CA7,"#,##0.00"),"-","△")&amp;"】"))</f>
        <v>【100.34】</v>
      </c>
      <c r="CB6" s="35">
        <f>IF(CB7="",NA(),CB7)</f>
        <v>202.61</v>
      </c>
      <c r="CC6" s="35">
        <f t="shared" ref="CC6:CK6" si="9">IF(CC7="",NA(),CC7)</f>
        <v>199.83</v>
      </c>
      <c r="CD6" s="35">
        <f t="shared" si="9"/>
        <v>197.75</v>
      </c>
      <c r="CE6" s="35">
        <f t="shared" si="9"/>
        <v>218.62</v>
      </c>
      <c r="CF6" s="35">
        <f t="shared" si="9"/>
        <v>176.58</v>
      </c>
      <c r="CG6" s="35">
        <f t="shared" si="9"/>
        <v>215.28</v>
      </c>
      <c r="CH6" s="35">
        <f t="shared" si="9"/>
        <v>207.96</v>
      </c>
      <c r="CI6" s="35">
        <f t="shared" si="9"/>
        <v>194.31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49.68</v>
      </c>
      <c r="CV6" s="35">
        <f t="shared" si="10"/>
        <v>55.55</v>
      </c>
      <c r="CW6" s="34" t="str">
        <f>IF(CW7="","",IF(CW7="-","【-】","【"&amp;SUBSTITUTE(TEXT(CW7,"#,##0.00"),"-","△")&amp;"】"))</f>
        <v>【59.64】</v>
      </c>
      <c r="CX6" s="35">
        <f>IF(CX7="",NA(),CX7)</f>
        <v>81.84</v>
      </c>
      <c r="CY6" s="35">
        <f t="shared" ref="CY6:DG6" si="11">IF(CY7="",NA(),CY7)</f>
        <v>82.59</v>
      </c>
      <c r="CZ6" s="35">
        <f t="shared" si="11"/>
        <v>83.17</v>
      </c>
      <c r="DA6" s="35">
        <f t="shared" si="11"/>
        <v>83.89</v>
      </c>
      <c r="DB6" s="35">
        <f t="shared" si="11"/>
        <v>84.67</v>
      </c>
      <c r="DC6" s="35">
        <f t="shared" si="11"/>
        <v>83.8</v>
      </c>
      <c r="DD6" s="35">
        <f t="shared" si="11"/>
        <v>83.91</v>
      </c>
      <c r="DE6" s="35">
        <f t="shared" si="11"/>
        <v>83.51</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0.12</v>
      </c>
      <c r="EN6" s="35">
        <f t="shared" si="14"/>
        <v>0.1</v>
      </c>
      <c r="EO6" s="34" t="str">
        <f>IF(EO7="","",IF(EO7="-","【-】","【"&amp;SUBSTITUTE(TEXT(EO7,"#,##0.00"),"-","△")&amp;"】"))</f>
        <v>【0.22】</v>
      </c>
    </row>
    <row r="7" spans="1:145" s="36" customFormat="1" x14ac:dyDescent="0.15">
      <c r="A7" s="28"/>
      <c r="B7" s="37">
        <v>2019</v>
      </c>
      <c r="C7" s="37">
        <v>42081</v>
      </c>
      <c r="D7" s="37">
        <v>47</v>
      </c>
      <c r="E7" s="37">
        <v>17</v>
      </c>
      <c r="F7" s="37">
        <v>1</v>
      </c>
      <c r="G7" s="37">
        <v>0</v>
      </c>
      <c r="H7" s="37" t="s">
        <v>98</v>
      </c>
      <c r="I7" s="37" t="s">
        <v>99</v>
      </c>
      <c r="J7" s="37" t="s">
        <v>100</v>
      </c>
      <c r="K7" s="37" t="s">
        <v>101</v>
      </c>
      <c r="L7" s="37" t="s">
        <v>102</v>
      </c>
      <c r="M7" s="37" t="s">
        <v>103</v>
      </c>
      <c r="N7" s="38" t="s">
        <v>104</v>
      </c>
      <c r="O7" s="38" t="s">
        <v>105</v>
      </c>
      <c r="P7" s="38">
        <v>56.4</v>
      </c>
      <c r="Q7" s="38">
        <v>101.54</v>
      </c>
      <c r="R7" s="38">
        <v>3130</v>
      </c>
      <c r="S7" s="38">
        <v>28728</v>
      </c>
      <c r="T7" s="38">
        <v>147.53</v>
      </c>
      <c r="U7" s="38">
        <v>194.73</v>
      </c>
      <c r="V7" s="38">
        <v>16107</v>
      </c>
      <c r="W7" s="38">
        <v>6.6</v>
      </c>
      <c r="X7" s="38">
        <v>2440.4499999999998</v>
      </c>
      <c r="Y7" s="38">
        <v>59.89</v>
      </c>
      <c r="Z7" s="38">
        <v>62.25</v>
      </c>
      <c r="AA7" s="38">
        <v>62.72</v>
      </c>
      <c r="AB7" s="38">
        <v>67.540000000000006</v>
      </c>
      <c r="AC7" s="38">
        <v>70.91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2636.88</v>
      </c>
      <c r="BG7" s="38">
        <v>2376.4299999999998</v>
      </c>
      <c r="BH7" s="38">
        <v>2104.29</v>
      </c>
      <c r="BI7" s="38">
        <v>1671.68</v>
      </c>
      <c r="BJ7" s="38">
        <v>1039.58</v>
      </c>
      <c r="BK7" s="38">
        <v>1118.56</v>
      </c>
      <c r="BL7" s="38">
        <v>1111.31</v>
      </c>
      <c r="BM7" s="38">
        <v>966.33</v>
      </c>
      <c r="BN7" s="38">
        <v>1048.23</v>
      </c>
      <c r="BO7" s="38">
        <v>807.75</v>
      </c>
      <c r="BP7" s="38">
        <v>682.51</v>
      </c>
      <c r="BQ7" s="38">
        <v>83.18</v>
      </c>
      <c r="BR7" s="38">
        <v>84.96</v>
      </c>
      <c r="BS7" s="38">
        <v>85.96</v>
      </c>
      <c r="BT7" s="38">
        <v>80.61</v>
      </c>
      <c r="BU7" s="38">
        <v>92.99</v>
      </c>
      <c r="BV7" s="38">
        <v>72.33</v>
      </c>
      <c r="BW7" s="38">
        <v>75.540000000000006</v>
      </c>
      <c r="BX7" s="38">
        <v>81.739999999999995</v>
      </c>
      <c r="BY7" s="38">
        <v>78.92</v>
      </c>
      <c r="BZ7" s="38">
        <v>86.94</v>
      </c>
      <c r="CA7" s="38">
        <v>100.34</v>
      </c>
      <c r="CB7" s="38">
        <v>202.61</v>
      </c>
      <c r="CC7" s="38">
        <v>199.83</v>
      </c>
      <c r="CD7" s="38">
        <v>197.75</v>
      </c>
      <c r="CE7" s="38">
        <v>218.62</v>
      </c>
      <c r="CF7" s="38">
        <v>176.58</v>
      </c>
      <c r="CG7" s="38">
        <v>215.28</v>
      </c>
      <c r="CH7" s="38">
        <v>207.96</v>
      </c>
      <c r="CI7" s="38">
        <v>194.31</v>
      </c>
      <c r="CJ7" s="38">
        <v>220.31</v>
      </c>
      <c r="CK7" s="38">
        <v>179.63</v>
      </c>
      <c r="CL7" s="38">
        <v>136.15</v>
      </c>
      <c r="CM7" s="38" t="s">
        <v>104</v>
      </c>
      <c r="CN7" s="38" t="s">
        <v>104</v>
      </c>
      <c r="CO7" s="38" t="s">
        <v>104</v>
      </c>
      <c r="CP7" s="38" t="s">
        <v>104</v>
      </c>
      <c r="CQ7" s="38" t="s">
        <v>104</v>
      </c>
      <c r="CR7" s="38">
        <v>54.67</v>
      </c>
      <c r="CS7" s="38">
        <v>53.51</v>
      </c>
      <c r="CT7" s="38">
        <v>53.5</v>
      </c>
      <c r="CU7" s="38">
        <v>49.68</v>
      </c>
      <c r="CV7" s="38">
        <v>55.55</v>
      </c>
      <c r="CW7" s="38">
        <v>59.64</v>
      </c>
      <c r="CX7" s="38">
        <v>81.84</v>
      </c>
      <c r="CY7" s="38">
        <v>82.59</v>
      </c>
      <c r="CZ7" s="38">
        <v>83.17</v>
      </c>
      <c r="DA7" s="38">
        <v>83.89</v>
      </c>
      <c r="DB7" s="38">
        <v>84.67</v>
      </c>
      <c r="DC7" s="38">
        <v>83.8</v>
      </c>
      <c r="DD7" s="38">
        <v>83.91</v>
      </c>
      <c r="DE7" s="38">
        <v>83.51</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2021-02-04T00:11:23Z</cp:lastPrinted>
  <dcterms:created xsi:type="dcterms:W3CDTF">2020-12-04T02:42:32Z</dcterms:created>
  <dcterms:modified xsi:type="dcterms:W3CDTF">2021-02-26T00:44:29Z</dcterms:modified>
  <cp:category/>
</cp:coreProperties>
</file>