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<sst xmlns="http://schemas.openxmlformats.org/spreadsheetml/2006/main" count="221" uniqueCount="111">
  <si>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</si>
  <si>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</si>
  <si>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</si>
  <si>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</si>
  <si>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</si>
  <si>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</si>
  <si>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</si>
  <si>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</si>
  <si>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</si>
  <si>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</si>
  <si>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</si>
  <si>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</si>
  <si>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</si>
  <si>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</si>
  <si>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</si>
  <si>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</si>
  <si>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</si>
  <si>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</si>
  <si>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</si>
  <si>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</si>
  <si>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</si>
  <si>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</si>
  <si>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</si>
  <si>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</si>
  <si>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</si>
  <si>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</si>
  <si>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</si>
  <si>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</si>
  <si>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</si>
  <si>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</si>
  <si>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</si>
  <si>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</si>
  <si>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</si>
  <si>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</si>
  <si>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</si>
  <si>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</si>
  <si>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</si>
  <si>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</si>
  <si>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</si>
  <si>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</si>
  <si>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</si>
  <si>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</si>
  <si>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</si>
  <si>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</si>
  <si>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</si>
  <si>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</si>
  <si>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</si>
  <si>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</si>
  <si>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</si>
  <si>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</si>
  <si>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</si>
  <si>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</si>
  <si>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</si>
  <si>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</si>
  <si>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</si>
  <si>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</si>
  <si>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</si>
  <si>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</si>
  <si>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</si>
  <si>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</si>
  <si>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</si>
  <si>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</si>
  <si>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</si>
  <si>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</si>
  <si>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</si>
  <si>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</si>
  <si>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</si>
  <si>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</si>
  <si>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</si>
  <si>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</si>
  <si>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</si>
  <si>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</si>
  <si>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</si>
  <si>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</si>
  <si>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</si>
  <si>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</si>
  <si>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</si>
  <si>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</si>
  <si>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</si>
  <si>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</si>
  <si>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</si>
  <si>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</si>
  <si>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</si>
  <si>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</si>
  <si>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</si>
  <si>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</si>
  <si>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</si>
  <si>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</si>
  <si>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</si>
  <si>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</si>
  <si>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</si>
  <si>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</si>
  <si>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</si>
  <si>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</si>
  <si>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</si>
  <si>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</si>
  <si>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</si>
  <si>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</si>
  <si>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</si>
  <si>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</si>
  <si>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</si>
  <si>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</si>
  <si>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</si>
  <si>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</si>
  <si>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</si>
  <si>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</si>
  <si>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</si>
  <si>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</si>
  <si>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平成26年度に施設の機能診断を実施し、平成27年度にその診断を踏まえた最適整備構想を策定している。今後は当該構想に基づき汚水処理施設の機能強化対策を行う予定である。</t>
    <rPh sb="1" eb="3">
      <t>ヘイセイ</t>
    </rPh>
    <rPh sb="5" eb="7">
      <t>ネンド</t>
    </rPh>
    <rPh sb="8" eb="10">
      <t>シセツ</t>
    </rPh>
    <rPh sb="11" eb="13">
      <t>キノウ</t>
    </rPh>
    <rPh sb="13" eb="15">
      <t>シンダン</t>
    </rPh>
    <rPh sb="16" eb="18">
      <t>ジッシ</t>
    </rPh>
    <rPh sb="20" eb="22">
      <t>ヘイセイ</t>
    </rPh>
    <rPh sb="24" eb="26">
      <t>ネンド</t>
    </rPh>
    <rPh sb="29" eb="31">
      <t>シンダン</t>
    </rPh>
    <rPh sb="32" eb="33">
      <t>フ</t>
    </rPh>
    <rPh sb="36" eb="38">
      <t>サイテキ</t>
    </rPh>
    <rPh sb="38" eb="40">
      <t>セイビ</t>
    </rPh>
    <rPh sb="40" eb="42">
      <t>コウソウ</t>
    </rPh>
    <rPh sb="43" eb="45">
      <t>サクテイ</t>
    </rPh>
    <rPh sb="50" eb="52">
      <t>コンゴ</t>
    </rPh>
    <rPh sb="53" eb="55">
      <t>トウガイ</t>
    </rPh>
    <rPh sb="55" eb="57">
      <t>コウソウ</t>
    </rPh>
    <rPh sb="58" eb="59">
      <t>モト</t>
    </rPh>
    <rPh sb="61" eb="63">
      <t>オスイ</t>
    </rPh>
    <rPh sb="63" eb="65">
      <t>ショリ</t>
    </rPh>
    <rPh sb="65" eb="67">
      <t>シセツ</t>
    </rPh>
    <rPh sb="68" eb="70">
      <t>キノウ</t>
    </rPh>
    <rPh sb="70" eb="72">
      <t>キョウカ</t>
    </rPh>
    <rPh sb="72" eb="74">
      <t>タイサク</t>
    </rPh>
    <rPh sb="75" eb="76">
      <t>オコナ</t>
    </rPh>
    <rPh sb="77" eb="79">
      <t>ヨテイ</t>
    </rPh>
    <phoneticPr fontId="4"/>
  </si>
  <si>
    <t>①収益的収支比率について、23年度は東日本大震災により使用料収入が大幅に減少し修繕費用も増加したが、都道府県補助金や繰入金収入で賄われたために比率を上げることとなった。24年度に急激に比率を下げたのは、繰入金の減と地方債償還金の増が影響している。その後は使用料収入が緩やかに増加し比率を上げていたが、27年度は更に地方債償還金が増えたために若干の下降となった。
④企業債残高対事業規模比率について、地盤が軟弱なことと、地形との問題で中継ポンプの設置数が多いことによる工事費の増加が影響し、類似団体より高い数値を示している。26年度は比率を上げたが地方債現在高は年々減少しているので、徐々に改善傾向に向かうものと思われる。
⑤経費回収率について、23年度は東日本大震災の影響が見られたもののその後回復し上昇傾向が続いていたが、26年度は機能診断調査の実施による経費の増加により前年度比マイナスとなった。27年度は僅かながら数値を上げたが、この機能診断調査結果に基づき最適整備構想を策定しており、今後も汚水処理費の増加が見込まれることから、経費回収率は横ばいで推移する見込みである。
⑥汚水処理原価について、25年度までは有収水量が安定し汚水処理費が年々減少したため類似団体平均に近づいたが、26年度に実施した機能診断調査による経費の増加で再び上昇した。27年度も最適整備構想の策定による支出があり、26年度と同程度となった。
⑦施設利用率については過去5年間同程度で推移している。当該施設は高齢者世帯の多い地域にあり、新規接続が年に数件程度に留まっていることが要因と思われる。
⑧水洗化率について、微増傾向ではあるが処理区域内人口が減ったことで水洗便所設置済人口の割合が高くなったためである。高齢者世帯が多い地域であるため、今後も大幅な向上は見込めない。</t>
    <rPh sb="1" eb="4">
      <t>シュウエキテキ</t>
    </rPh>
    <rPh sb="4" eb="6">
      <t>シュウシ</t>
    </rPh>
    <rPh sb="6" eb="8">
      <t>ヒリツ</t>
    </rPh>
    <rPh sb="15" eb="17">
      <t>ネンド</t>
    </rPh>
    <rPh sb="18" eb="19">
      <t>ヒガシ</t>
    </rPh>
    <rPh sb="19" eb="21">
      <t>ニホン</t>
    </rPh>
    <rPh sb="21" eb="24">
      <t>ダイシンサイ</t>
    </rPh>
    <rPh sb="27" eb="30">
      <t>シヨウリョウ</t>
    </rPh>
    <rPh sb="30" eb="32">
      <t>シュウニュウ</t>
    </rPh>
    <rPh sb="33" eb="35">
      <t>オオハバ</t>
    </rPh>
    <rPh sb="36" eb="38">
      <t>ゲンショウ</t>
    </rPh>
    <rPh sb="39" eb="41">
      <t>シュウゼン</t>
    </rPh>
    <rPh sb="41" eb="43">
      <t>ヒヨウ</t>
    </rPh>
    <rPh sb="50" eb="54">
      <t>トドウフケン</t>
    </rPh>
    <rPh sb="54" eb="57">
      <t>ホジョキン</t>
    </rPh>
    <rPh sb="58" eb="60">
      <t>クリイレ</t>
    </rPh>
    <rPh sb="60" eb="61">
      <t>キン</t>
    </rPh>
    <rPh sb="61" eb="63">
      <t>シュウニュウ</t>
    </rPh>
    <rPh sb="64" eb="65">
      <t>マカナ</t>
    </rPh>
    <rPh sb="71" eb="73">
      <t>ヒリツ</t>
    </rPh>
    <rPh sb="74" eb="75">
      <t>ア</t>
    </rPh>
    <rPh sb="86" eb="88">
      <t>ネンド</t>
    </rPh>
    <rPh sb="89" eb="91">
      <t>キュウゲキ</t>
    </rPh>
    <rPh sb="92" eb="94">
      <t>ヒリツ</t>
    </rPh>
    <rPh sb="95" eb="96">
      <t>サ</t>
    </rPh>
    <rPh sb="101" eb="103">
      <t>クリイレ</t>
    </rPh>
    <rPh sb="103" eb="104">
      <t>キン</t>
    </rPh>
    <rPh sb="105" eb="106">
      <t>ゲン</t>
    </rPh>
    <rPh sb="107" eb="109">
      <t>チホウ</t>
    </rPh>
    <rPh sb="109" eb="110">
      <t>サイ</t>
    </rPh>
    <rPh sb="110" eb="113">
      <t>ショウカンキン</t>
    </rPh>
    <rPh sb="114" eb="115">
      <t>ゾウ</t>
    </rPh>
    <rPh sb="116" eb="118">
      <t>エイキョウ</t>
    </rPh>
    <rPh sb="125" eb="126">
      <t>ゴ</t>
    </rPh>
    <rPh sb="127" eb="130">
      <t>シヨウリョウ</t>
    </rPh>
    <rPh sb="130" eb="132">
      <t>シュウニュウ</t>
    </rPh>
    <rPh sb="133" eb="134">
      <t>ユル</t>
    </rPh>
    <rPh sb="137" eb="139">
      <t>ゾウカ</t>
    </rPh>
    <rPh sb="140" eb="142">
      <t>ヒリツ</t>
    </rPh>
    <rPh sb="143" eb="144">
      <t>ア</t>
    </rPh>
    <rPh sb="152" eb="154">
      <t>ネンド</t>
    </rPh>
    <rPh sb="155" eb="156">
      <t>サラ</t>
    </rPh>
    <rPh sb="157" eb="159">
      <t>チホウ</t>
    </rPh>
    <rPh sb="159" eb="160">
      <t>サイ</t>
    </rPh>
    <rPh sb="160" eb="163">
      <t>ショウカンキン</t>
    </rPh>
    <rPh sb="164" eb="165">
      <t>フ</t>
    </rPh>
    <rPh sb="170" eb="172">
      <t>ジャッカン</t>
    </rPh>
    <rPh sb="173" eb="175">
      <t>カコウ</t>
    </rPh>
    <rPh sb="202" eb="204">
      <t>ナンジャク</t>
    </rPh>
    <rPh sb="209" eb="211">
      <t>チケイ</t>
    </rPh>
    <rPh sb="213" eb="215">
      <t>モンダイ</t>
    </rPh>
    <rPh sb="216" eb="218">
      <t>チュウケイ</t>
    </rPh>
    <rPh sb="222" eb="225">
      <t>セッチスウ</t>
    </rPh>
    <rPh sb="226" eb="227">
      <t>オオ</t>
    </rPh>
    <rPh sb="238" eb="239">
      <t>クワ</t>
    </rPh>
    <rPh sb="263" eb="265">
      <t>ネンド</t>
    </rPh>
    <rPh sb="266" eb="268">
      <t>ヒリツ</t>
    </rPh>
    <rPh sb="269" eb="270">
      <t>ア</t>
    </rPh>
    <rPh sb="273" eb="275">
      <t>チホウ</t>
    </rPh>
    <rPh sb="275" eb="276">
      <t>サイ</t>
    </rPh>
    <rPh sb="276" eb="279">
      <t>ゲンザイダカ</t>
    </rPh>
    <rPh sb="280" eb="282">
      <t>ネンネン</t>
    </rPh>
    <rPh sb="282" eb="284">
      <t>ゲンショウ</t>
    </rPh>
    <rPh sb="291" eb="293">
      <t>ジョジョ</t>
    </rPh>
    <rPh sb="294" eb="296">
      <t>カイゼン</t>
    </rPh>
    <rPh sb="296" eb="298">
      <t>ケイコウ</t>
    </rPh>
    <rPh sb="299" eb="300">
      <t>ム</t>
    </rPh>
    <rPh sb="305" eb="306">
      <t>オモ</t>
    </rPh>
    <rPh sb="327" eb="328">
      <t>ヒガシ</t>
    </rPh>
    <rPh sb="328" eb="330">
      <t>ニホン</t>
    </rPh>
    <rPh sb="330" eb="333">
      <t>ダイシンサイ</t>
    </rPh>
    <rPh sb="334" eb="336">
      <t>エイキョウ</t>
    </rPh>
    <rPh sb="337" eb="338">
      <t>ミ</t>
    </rPh>
    <rPh sb="346" eb="347">
      <t>ゴ</t>
    </rPh>
    <rPh sb="347" eb="349">
      <t>カイフク</t>
    </rPh>
    <rPh sb="402" eb="404">
      <t>ネンド</t>
    </rPh>
    <rPh sb="405" eb="406">
      <t>ワズ</t>
    </rPh>
    <rPh sb="410" eb="412">
      <t>スウチ</t>
    </rPh>
    <rPh sb="413" eb="414">
      <t>ア</t>
    </rPh>
    <rPh sb="446" eb="448">
      <t>コンゴ</t>
    </rPh>
    <rPh sb="458" eb="460">
      <t>ミコ</t>
    </rPh>
    <rPh sb="478" eb="480">
      <t>スイイ</t>
    </rPh>
    <rPh sb="566" eb="567">
      <t>クワ</t>
    </rPh>
    <rPh sb="570" eb="572">
      <t>ジョウショウ</t>
    </rPh>
    <rPh sb="577" eb="579">
      <t>ネンド</t>
    </rPh>
    <rPh sb="587" eb="589">
      <t>サクテイ</t>
    </rPh>
    <rPh sb="592" eb="594">
      <t>シシュツ</t>
    </rPh>
    <rPh sb="600" eb="602">
      <t>ネンド</t>
    </rPh>
    <rPh sb="603" eb="606">
      <t>ドウテイド</t>
    </rPh>
    <rPh sb="679" eb="681">
      <t>ヨウイン</t>
    </rPh>
    <rPh sb="682" eb="683">
      <t>オモ</t>
    </rPh>
    <rPh sb="734" eb="735">
      <t>タカ</t>
    </rPh>
    <phoneticPr fontId="4"/>
  </si>
  <si>
    <t xml:space="preserve">　市内2箇所に設けた農業集落排水処理施設は、共に今後人口減少の影響を受けることが予想される地域にあり、水洗化率を維持し有収水量を確保することが課題である。使用料については東日本大震災以降改定を見送っているが、平成32年度からの公営企業会計移行を見据え、適正な料金設定に向けた検討を開始していく予定である。また、経営戦略に基づき、汚水処理施設の適切な維持管理を行うとともに、普及促進を図り有収水量を確保し、農業集落排水事業の安定経営に向けて取組んでいく。
</t>
    <rPh sb="1" eb="3">
      <t>シナイ</t>
    </rPh>
    <rPh sb="4" eb="6">
      <t>カショ</t>
    </rPh>
    <rPh sb="7" eb="8">
      <t>モウ</t>
    </rPh>
    <rPh sb="10" eb="12">
      <t>ノウギョウ</t>
    </rPh>
    <rPh sb="12" eb="14">
      <t>シュウラク</t>
    </rPh>
    <rPh sb="14" eb="16">
      <t>ハイスイ</t>
    </rPh>
    <rPh sb="16" eb="18">
      <t>ショリ</t>
    </rPh>
    <rPh sb="18" eb="20">
      <t>シセツ</t>
    </rPh>
    <rPh sb="22" eb="23">
      <t>トモ</t>
    </rPh>
    <rPh sb="31" eb="33">
      <t>エイキョウ</t>
    </rPh>
    <rPh sb="164" eb="166">
      <t>オスイ</t>
    </rPh>
    <rPh sb="166" eb="168">
      <t>ショリ</t>
    </rPh>
    <rPh sb="168" eb="170">
      <t>シセツ</t>
    </rPh>
    <rPh sb="171" eb="173">
      <t>テキセツ</t>
    </rPh>
    <rPh sb="174" eb="176">
      <t>イジ</t>
    </rPh>
    <rPh sb="176" eb="178">
      <t>カンリ</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</si>
</sst>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27776"/>
        <c:axId val="1032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0027776"/>
        <c:axId val="103208448"/>
      </c:lineChart>
      <c:dateAx>
        <c:axId val="100027776"/>
        <c:scaling>
          <c:orientation val="minMax"/>
        </c:scaling>
        <c:delete val="1"/>
        <c:axPos val="b"/>
        <c:numFmt formatCode="ge" sourceLinked="1"/>
        <c:majorTickMark val="none"/>
        <c:minorTickMark val="none"/>
        <c:tickLblPos val="none"/>
        <c:crossAx val="103208448"/>
        <c:crosses val="autoZero"/>
        <c:auto val="1"/>
        <c:lblOffset val="100"/>
        <c:baseTimeUnit val="years"/>
      </c:dateAx>
      <c:valAx>
        <c:axId val="1032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32.44</c:v>
                </c:pt>
                <c:pt idx="1">
                  <c:v>33.21</c:v>
                </c:pt>
                <c:pt idx="2">
                  <c:v>33.21</c:v>
                </c:pt>
                <c:pt idx="3">
                  <c:v>33.590000000000003</c:v>
                </c:pt>
                <c:pt idx="4">
                  <c:v>34.1</c:v>
                </c:pt>
              </c:numCache>
            </c:numRef>
          </c:val>
        </c:ser>
        <c:dLbls>
          <c:showLegendKey val="0"/>
          <c:showVal val="0"/>
          <c:showCatName val="0"/>
          <c:showSerName val="0"/>
          <c:showPercent val="0"/>
          <c:showBubbleSize val="0"/>
        </c:dLbls>
        <c:gapWidth val="150"/>
        <c:axId val="126001152"/>
        <c:axId val="1260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6001152"/>
        <c:axId val="126003072"/>
      </c:lineChart>
      <c:dateAx>
        <c:axId val="126001152"/>
        <c:scaling>
          <c:orientation val="minMax"/>
        </c:scaling>
        <c:delete val="1"/>
        <c:axPos val="b"/>
        <c:numFmt formatCode="ge" sourceLinked="1"/>
        <c:majorTickMark val="none"/>
        <c:minorTickMark val="none"/>
        <c:tickLblPos val="none"/>
        <c:crossAx val="126003072"/>
        <c:crosses val="autoZero"/>
        <c:auto val="1"/>
        <c:lblOffset val="100"/>
        <c:baseTimeUnit val="years"/>
      </c:dateAx>
      <c:valAx>
        <c:axId val="1260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74.959999999999994</c:v>
                </c:pt>
                <c:pt idx="1">
                  <c:v>75.87</c:v>
                </c:pt>
                <c:pt idx="2">
                  <c:v>77.66</c:v>
                </c:pt>
                <c:pt idx="3">
                  <c:v>77.61</c:v>
                </c:pt>
                <c:pt idx="4">
                  <c:v>78.959999999999994</c:v>
                </c:pt>
              </c:numCache>
            </c:numRef>
          </c:val>
        </c:ser>
        <c:dLbls>
          <c:showLegendKey val="0"/>
          <c:showVal val="0"/>
          <c:showCatName val="0"/>
          <c:showSerName val="0"/>
          <c:showPercent val="0"/>
          <c:showBubbleSize val="0"/>
        </c:dLbls>
        <c:gapWidth val="150"/>
        <c:axId val="126221696"/>
        <c:axId val="1263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6221696"/>
        <c:axId val="126354944"/>
      </c:lineChart>
      <c:dateAx>
        <c:axId val="126221696"/>
        <c:scaling>
          <c:orientation val="minMax"/>
        </c:scaling>
        <c:delete val="1"/>
        <c:axPos val="b"/>
        <c:numFmt formatCode="ge" sourceLinked="1"/>
        <c:majorTickMark val="none"/>
        <c:minorTickMark val="none"/>
        <c:tickLblPos val="none"/>
        <c:crossAx val="126354944"/>
        <c:crosses val="autoZero"/>
        <c:auto val="1"/>
        <c:lblOffset val="100"/>
        <c:baseTimeUnit val="years"/>
      </c:dateAx>
      <c:valAx>
        <c:axId val="1263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86.9</c:v>
                </c:pt>
                <c:pt idx="1">
                  <c:v>63.84</c:v>
                </c:pt>
                <c:pt idx="2">
                  <c:v>68.11</c:v>
                </c:pt>
                <c:pt idx="3">
                  <c:v>75.260000000000005</c:v>
                </c:pt>
                <c:pt idx="4">
                  <c:v>74.95</c:v>
                </c:pt>
              </c:numCache>
            </c:numRef>
          </c:val>
        </c:ser>
        <c:dLbls>
          <c:showLegendKey val="0"/>
          <c:showVal val="0"/>
          <c:showCatName val="0"/>
          <c:showSerName val="0"/>
          <c:showPercent val="0"/>
          <c:showBubbleSize val="0"/>
        </c:dLbls>
        <c:gapWidth val="150"/>
        <c:axId val="103250944"/>
        <c:axId val="1036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50944"/>
        <c:axId val="103691392"/>
      </c:lineChart>
      <c:dateAx>
        <c:axId val="103250944"/>
        <c:scaling>
          <c:orientation val="minMax"/>
        </c:scaling>
        <c:delete val="1"/>
        <c:axPos val="b"/>
        <c:numFmt formatCode="ge" sourceLinked="1"/>
        <c:majorTickMark val="none"/>
        <c:minorTickMark val="none"/>
        <c:tickLblPos val="none"/>
        <c:crossAx val="103691392"/>
        <c:crosses val="autoZero"/>
        <c:auto val="1"/>
        <c:lblOffset val="100"/>
        <c:baseTimeUnit val="years"/>
      </c:dateAx>
      <c:valAx>
        <c:axId val="1036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25696"/>
        <c:axId val="1037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25696"/>
        <c:axId val="103727872"/>
      </c:lineChart>
      <c:dateAx>
        <c:axId val="103725696"/>
        <c:scaling>
          <c:orientation val="minMax"/>
        </c:scaling>
        <c:delete val="1"/>
        <c:axPos val="b"/>
        <c:numFmt formatCode="ge" sourceLinked="1"/>
        <c:majorTickMark val="none"/>
        <c:minorTickMark val="none"/>
        <c:tickLblPos val="none"/>
        <c:crossAx val="103727872"/>
        <c:crosses val="autoZero"/>
        <c:auto val="1"/>
        <c:lblOffset val="100"/>
        <c:baseTimeUnit val="years"/>
      </c:dateAx>
      <c:valAx>
        <c:axId val="1037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41696"/>
        <c:axId val="109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41696"/>
        <c:axId val="109654400"/>
      </c:lineChart>
      <c:dateAx>
        <c:axId val="103741696"/>
        <c:scaling>
          <c:orientation val="minMax"/>
        </c:scaling>
        <c:delete val="1"/>
        <c:axPos val="b"/>
        <c:numFmt formatCode="ge" sourceLinked="1"/>
        <c:majorTickMark val="none"/>
        <c:minorTickMark val="none"/>
        <c:tickLblPos val="none"/>
        <c:crossAx val="109654400"/>
        <c:crosses val="autoZero"/>
        <c:auto val="1"/>
        <c:lblOffset val="100"/>
        <c:baseTimeUnit val="years"/>
      </c:dateAx>
      <c:valAx>
        <c:axId val="109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67744"/>
        <c:axId val="1147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67744"/>
        <c:axId val="114778112"/>
      </c:lineChart>
      <c:dateAx>
        <c:axId val="114767744"/>
        <c:scaling>
          <c:orientation val="minMax"/>
        </c:scaling>
        <c:delete val="1"/>
        <c:axPos val="b"/>
        <c:numFmt formatCode="ge" sourceLinked="1"/>
        <c:majorTickMark val="none"/>
        <c:minorTickMark val="none"/>
        <c:tickLblPos val="none"/>
        <c:crossAx val="114778112"/>
        <c:crosses val="autoZero"/>
        <c:auto val="1"/>
        <c:lblOffset val="100"/>
        <c:baseTimeUnit val="years"/>
      </c:dateAx>
      <c:valAx>
        <c:axId val="1147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804224"/>
        <c:axId val="1148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804224"/>
        <c:axId val="114806144"/>
      </c:lineChart>
      <c:dateAx>
        <c:axId val="114804224"/>
        <c:scaling>
          <c:orientation val="minMax"/>
        </c:scaling>
        <c:delete val="1"/>
        <c:axPos val="b"/>
        <c:numFmt formatCode="ge" sourceLinked="1"/>
        <c:majorTickMark val="none"/>
        <c:minorTickMark val="none"/>
        <c:tickLblPos val="none"/>
        <c:crossAx val="114806144"/>
        <c:crosses val="autoZero"/>
        <c:auto val="1"/>
        <c:lblOffset val="100"/>
        <c:baseTimeUnit val="years"/>
      </c:dateAx>
      <c:valAx>
        <c:axId val="1148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3951.01</c:v>
                </c:pt>
                <c:pt idx="1">
                  <c:v>3507.6</c:v>
                </c:pt>
                <c:pt idx="2">
                  <c:v>2355.44</c:v>
                </c:pt>
                <c:pt idx="3">
                  <c:v>2970.12</c:v>
                </c:pt>
                <c:pt idx="4">
                  <c:v>2878.49</c:v>
                </c:pt>
              </c:numCache>
            </c:numRef>
          </c:val>
        </c:ser>
        <c:dLbls>
          <c:showLegendKey val="0"/>
          <c:showVal val="0"/>
          <c:showCatName val="0"/>
          <c:showSerName val="0"/>
          <c:showPercent val="0"/>
          <c:showBubbleSize val="0"/>
        </c:dLbls>
        <c:gapWidth val="150"/>
        <c:axId val="115135616"/>
        <c:axId val="1151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5135616"/>
        <c:axId val="115137536"/>
      </c:lineChart>
      <c:dateAx>
        <c:axId val="115135616"/>
        <c:scaling>
          <c:orientation val="minMax"/>
        </c:scaling>
        <c:delete val="1"/>
        <c:axPos val="b"/>
        <c:numFmt formatCode="ge" sourceLinked="1"/>
        <c:majorTickMark val="none"/>
        <c:minorTickMark val="none"/>
        <c:tickLblPos val="none"/>
        <c:crossAx val="115137536"/>
        <c:crosses val="autoZero"/>
        <c:auto val="1"/>
        <c:lblOffset val="100"/>
        <c:baseTimeUnit val="years"/>
      </c:dateAx>
      <c:valAx>
        <c:axId val="1151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30.28</c:v>
                </c:pt>
                <c:pt idx="1">
                  <c:v>36.44</c:v>
                </c:pt>
                <c:pt idx="2">
                  <c:v>42.92</c:v>
                </c:pt>
                <c:pt idx="3">
                  <c:v>38.590000000000003</c:v>
                </c:pt>
                <c:pt idx="4">
                  <c:v>40.71</c:v>
                </c:pt>
              </c:numCache>
            </c:numRef>
          </c:val>
        </c:ser>
        <c:dLbls>
          <c:showLegendKey val="0"/>
          <c:showVal val="0"/>
          <c:showCatName val="0"/>
          <c:showSerName val="0"/>
          <c:showPercent val="0"/>
          <c:showBubbleSize val="0"/>
        </c:dLbls>
        <c:gapWidth val="150"/>
        <c:axId val="120734464"/>
        <c:axId val="120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0734464"/>
        <c:axId val="120736384"/>
      </c:lineChart>
      <c:dateAx>
        <c:axId val="120734464"/>
        <c:scaling>
          <c:orientation val="minMax"/>
        </c:scaling>
        <c:delete val="1"/>
        <c:axPos val="b"/>
        <c:numFmt formatCode="ge" sourceLinked="1"/>
        <c:majorTickMark val="none"/>
        <c:minorTickMark val="none"/>
        <c:tickLblPos val="none"/>
        <c:crossAx val="120736384"/>
        <c:crosses val="autoZero"/>
        <c:auto val="1"/>
        <c:lblOffset val="100"/>
        <c:baseTimeUnit val="years"/>
      </c:dateAx>
      <c:valAx>
        <c:axId val="120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469.04</c:v>
                </c:pt>
                <c:pt idx="1">
                  <c:v>416.47</c:v>
                </c:pt>
                <c:pt idx="2">
                  <c:v>355.34</c:v>
                </c:pt>
                <c:pt idx="3">
                  <c:v>404.2</c:v>
                </c:pt>
                <c:pt idx="4">
                  <c:v>389.11</c:v>
                </c:pt>
              </c:numCache>
            </c:numRef>
          </c:val>
        </c:ser>
        <c:dLbls>
          <c:showLegendKey val="0"/>
          <c:showVal val="0"/>
          <c:showCatName val="0"/>
          <c:showSerName val="0"/>
          <c:showPercent val="0"/>
          <c:showBubbleSize val="0"/>
        </c:dLbls>
        <c:gapWidth val="150"/>
        <c:axId val="125960576"/>
        <c:axId val="125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5960576"/>
        <c:axId val="125962496"/>
      </c:lineChart>
      <c:dateAx>
        <c:axId val="125960576"/>
        <c:scaling>
          <c:orientation val="minMax"/>
        </c:scaling>
        <c:delete val="1"/>
        <c:axPos val="b"/>
        <c:numFmt formatCode="ge" sourceLinked="1"/>
        <c:majorTickMark val="none"/>
        <c:minorTickMark val="none"/>
        <c:tickLblPos val="none"/>
        <c:crossAx val="125962496"/>
        <c:crosses val="autoZero"/>
        <c:auto val="1"/>
        <c:lblOffset val="100"/>
        <c:baseTimeUnit val="years"/>
      </c:dateAx>
      <c:valAx>
        <c:axId val="125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宮城県　角田市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30429</v>
      </c>
      <c r="AM8" s="64"/>
      <c r="AN8" s="64"/>
      <c r="AO8" s="64"/>
      <c r="AP8" s="64"/>
      <c r="AQ8" s="64"/>
      <c r="AR8" s="64"/>
      <c r="AS8" s="64"/>
      <c r="AT8" s="63">
        <f>データ!S6</f>
        <v>147.53</v>
      </c>
      <c r="AU8" s="63"/>
      <c r="AV8" s="63"/>
      <c r="AW8" s="63"/>
      <c r="AX8" s="63"/>
      <c r="AY8" s="63"/>
      <c r="AZ8" s="63"/>
      <c r="BA8" s="63"/>
      <c r="BB8" s="63">
        <f>データ!T6</f>
        <v>206.26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5.13</v>
      </c>
      <c r="Q10" s="63"/>
      <c r="R10" s="63"/>
      <c r="S10" s="63"/>
      <c r="T10" s="63"/>
      <c r="U10" s="63"/>
      <c r="V10" s="63"/>
      <c r="W10" s="63">
        <f>データ!P6</f>
        <v>96.84</v>
      </c>
      <c r="X10" s="63"/>
      <c r="Y10" s="63"/>
      <c r="Z10" s="63"/>
      <c r="AA10" s="63"/>
      <c r="AB10" s="63"/>
      <c r="AC10" s="63"/>
      <c r="AD10" s="64">
        <f>データ!Q6</f>
        <v>2910</v>
      </c>
      <c r="AE10" s="64"/>
      <c r="AF10" s="64"/>
      <c r="AG10" s="64"/>
      <c r="AH10" s="64"/>
      <c r="AI10" s="64"/>
      <c r="AJ10" s="64"/>
      <c r="AK10" s="2"/>
      <c r="AL10" s="64">
        <f>データ!U6</f>
        <v>1554</v>
      </c>
      <c r="AM10" s="64"/>
      <c r="AN10" s="64"/>
      <c r="AO10" s="64"/>
      <c r="AP10" s="64"/>
      <c r="AQ10" s="64"/>
      <c r="AR10" s="64"/>
      <c r="AS10" s="64"/>
      <c r="AT10" s="63">
        <f>データ!V6</f>
        <v>1.1000000000000001</v>
      </c>
      <c r="AU10" s="63"/>
      <c r="AV10" s="63"/>
      <c r="AW10" s="63"/>
      <c r="AX10" s="63"/>
      <c r="AY10" s="63"/>
      <c r="AZ10" s="63"/>
      <c r="BA10" s="63"/>
      <c r="BB10" s="63">
        <f>データ!W6</f>
        <v>1412.73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4"/>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4"/>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110</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2"/>
      <c r="BN78" s="82"/>
      <c r="BO78" s="82"/>
      <c r="BP78" s="82"/>
      <c r="BQ78" s="82"/>
      <c r="BR78" s="82"/>
      <c r="BS78" s="82"/>
      <c r="BT78" s="82"/>
      <c r="BU78" s="82"/>
      <c r="BV78" s="82"/>
      <c r="BW78" s="82"/>
      <c r="BX78" s="82"/>
      <c r="BY78" s="82"/>
      <c r="BZ78" s="83"/>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4"/>
      <c r="BM79" s="82"/>
      <c r="BN79" s="82"/>
      <c r="BO79" s="82"/>
      <c r="BP79" s="82"/>
      <c r="BQ79" s="82"/>
      <c r="BR79" s="82"/>
      <c r="BS79" s="82"/>
      <c r="BT79" s="82"/>
      <c r="BU79" s="82"/>
      <c r="BV79" s="82"/>
      <c r="BW79" s="82"/>
      <c r="BX79" s="82"/>
      <c r="BY79" s="82"/>
      <c r="BZ79" s="83"/>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4"/>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42081</v>
      </c>
      <c r="D6" s="31">
        <f t="shared" si="3"/>
        <v>47</v>
      </c>
      <c r="E6" s="31">
        <f t="shared" si="3"/>
        <v>17</v>
      </c>
      <c r="F6" s="31">
        <f t="shared" si="3"/>
        <v>5</v>
      </c>
      <c r="G6" s="31">
        <f t="shared" si="3"/>
        <v>0</v>
      </c>
      <c r="H6" s="31" t="str">
        <f t="shared" si="3"/>
        <v>宮城県　角田市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5.13</v>
      </c>
      <c r="P6" s="32">
        <f t="shared" si="3"/>
        <v>96.84</v>
      </c>
      <c r="Q6" s="32">
        <f t="shared" si="3"/>
        <v>2910</v>
      </c>
      <c r="R6" s="32">
        <f t="shared" si="3"/>
        <v>30429</v>
      </c>
      <c r="S6" s="32">
        <f t="shared" si="3"/>
        <v>147.53</v>
      </c>
      <c r="T6" s="32">
        <f t="shared" si="3"/>
        <v>206.26</v>
      </c>
      <c r="U6" s="32">
        <f t="shared" si="3"/>
        <v>1554</v>
      </c>
      <c r="V6" s="32">
        <f t="shared" si="3"/>
        <v>1.1000000000000001</v>
      </c>
      <c r="W6" s="32">
        <f t="shared" si="3"/>
        <v>1412.73</v>
      </c>
      <c r="X6" s="33">
        <f>IF(X7="",NA(),X7)</f>
        <v>86.9</v>
      </c>
      <c r="Y6" s="33">
        <f t="shared" ref="Y6:AG6" si="4">IF(Y7="",NA(),Y7)</f>
        <v>63.84</v>
      </c>
      <c r="Z6" s="33">
        <f t="shared" si="4"/>
        <v>68.11</v>
      </c>
      <c r="AA6" s="33">
        <f t="shared" si="4"/>
        <v>75.260000000000005</v>
      </c>
      <c r="AB6" s="33">
        <f t="shared" si="4"/>
        <v>74.95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3951.01</v>
      </c>
      <c r="BF6" s="33">
        <f t="shared" ref="BF6:BN6" si="7">IF(BF7="",NA(),BF7)</f>
        <v>3507.6</v>
      </c>
      <c r="BG6" s="33">
        <f t="shared" si="7"/>
        <v>2355.44</v>
      </c>
      <c r="BH6" s="33">
        <f t="shared" si="7"/>
        <v>2970.12</v>
      </c>
      <c r="BI6" s="33">
        <f t="shared" si="7"/>
        <v>2878.49</v>
      </c>
      <c r="BJ6" s="33">
        <f t="shared" si="7"/>
        <v>1224.75</v>
      </c>
      <c r="BK6" s="33">
        <f t="shared" si="7"/>
        <v>1197.82</v>
      </c>
      <c r="BL6" s="33">
        <f t="shared" si="7"/>
        <v>1126.77</v>
      </c>
      <c r="BM6" s="33">
        <f t="shared" si="7"/>
        <v>1044.8</v>
      </c>
      <c r="BN6" s="33">
        <f t="shared" si="7"/>
        <v>1081.8</v>
      </c>
      <c r="BO6" s="32" t="str">
        <f>IF(BO7="","",IF(BO7="-","【-】","【"&amp;SUBSTITUTE(TEXT(BO7,"#,##0.00"),"-","△")&amp;"】"))</f>
        <v>【1,015.77】</v>
      </c>
      <c r="BP6" s="33">
        <f>IF(BP7="",NA(),BP7)</f>
        <v>30.28</v>
      </c>
      <c r="BQ6" s="33">
        <f t="shared" ref="BQ6:BY6" si="8">IF(BQ7="",NA(),BQ7)</f>
        <v>36.44</v>
      </c>
      <c r="BR6" s="33">
        <f t="shared" si="8"/>
        <v>42.92</v>
      </c>
      <c r="BS6" s="33">
        <f t="shared" si="8"/>
        <v>38.590000000000003</v>
      </c>
      <c r="BT6" s="33">
        <f t="shared" si="8"/>
        <v>40.71</v>
      </c>
      <c r="BU6" s="33">
        <f t="shared" si="8"/>
        <v>42.13</v>
      </c>
      <c r="BV6" s="33">
        <f t="shared" si="8"/>
        <v>51.03</v>
      </c>
      <c r="BW6" s="33">
        <f t="shared" si="8"/>
        <v>50.9</v>
      </c>
      <c r="BX6" s="33">
        <f t="shared" si="8"/>
        <v>50.82</v>
      </c>
      <c r="BY6" s="33">
        <f t="shared" si="8"/>
        <v>52.19</v>
      </c>
      <c r="BZ6" s="32" t="str">
        <f>IF(BZ7="","",IF(BZ7="-","【-】","【"&amp;SUBSTITUTE(TEXT(BZ7,"#,##0.00"),"-","△")&amp;"】"))</f>
        <v>【52.78】</v>
      </c>
      <c r="CA6" s="33">
        <f>IF(CA7="",NA(),CA7)</f>
        <v>469.04</v>
      </c>
      <c r="CB6" s="33">
        <f t="shared" ref="CB6:CJ6" si="9">IF(CB7="",NA(),CB7)</f>
        <v>416.47</v>
      </c>
      <c r="CC6" s="33">
        <f t="shared" si="9"/>
        <v>355.34</v>
      </c>
      <c r="CD6" s="33">
        <f t="shared" si="9"/>
        <v>404.2</v>
      </c>
      <c r="CE6" s="33">
        <f t="shared" si="9"/>
        <v>389.11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32.44</v>
      </c>
      <c r="CM6" s="33">
        <f t="shared" ref="CM6:CU6" si="10">IF(CM7="",NA(),CM7)</f>
        <v>33.21</v>
      </c>
      <c r="CN6" s="33">
        <f t="shared" si="10"/>
        <v>33.21</v>
      </c>
      <c r="CO6" s="33">
        <f t="shared" si="10"/>
        <v>33.590000000000003</v>
      </c>
      <c r="CP6" s="33">
        <f t="shared" si="10"/>
        <v>34.1</v>
      </c>
      <c r="CQ6" s="33">
        <f t="shared" si="10"/>
        <v>46.85</v>
      </c>
      <c r="CR6" s="33">
        <f t="shared" si="10"/>
        <v>54.74</v>
      </c>
      <c r="CS6" s="33">
        <f t="shared" si="10"/>
        <v>53.78</v>
      </c>
      <c r="CT6" s="33">
        <f t="shared" si="10"/>
        <v>53.24</v>
      </c>
      <c r="CU6" s="33">
        <f t="shared" si="10"/>
        <v>52.31</v>
      </c>
      <c r="CV6" s="32" t="str">
        <f>IF(CV7="","",IF(CV7="-","【-】","【"&amp;SUBSTITUTE(TEXT(CV7,"#,##0.00"),"-","△")&amp;"】"))</f>
        <v>【52.74】</v>
      </c>
      <c r="CW6" s="33">
        <f>IF(CW7="",NA(),CW7)</f>
        <v>74.959999999999994</v>
      </c>
      <c r="CX6" s="33">
        <f t="shared" ref="CX6:DF6" si="11">IF(CX7="",NA(),CX7)</f>
        <v>75.87</v>
      </c>
      <c r="CY6" s="33">
        <f t="shared" si="11"/>
        <v>77.66</v>
      </c>
      <c r="CZ6" s="33">
        <f t="shared" si="11"/>
        <v>77.61</v>
      </c>
      <c r="DA6" s="33">
        <f t="shared" si="11"/>
        <v>78.959999999999994</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42081</v>
      </c>
      <c r="D7" s="35">
        <v>47</v>
      </c>
      <c r="E7" s="35">
        <v>17</v>
      </c>
      <c r="F7" s="35">
        <v>5</v>
      </c>
      <c r="G7" s="35">
        <v>0</v>
      </c>
      <c r="H7" s="35" t="s">
        <v>96</v>
      </c>
      <c r="I7" s="35" t="s">
        <v>97</v>
      </c>
      <c r="J7" s="35" t="s">
        <v>98</v>
      </c>
      <c r="K7" s="35" t="s">
        <v>99</v>
      </c>
      <c r="L7" s="35" t="s">
        <v>100</v>
      </c>
      <c r="M7" s="36" t="s">
        <v>101</v>
      </c>
      <c r="N7" s="36" t="s">
        <v>102</v>
      </c>
      <c r="O7" s="36">
        <v>5.13</v>
      </c>
      <c r="P7" s="36">
        <v>96.84</v>
      </c>
      <c r="Q7" s="36">
        <v>2910</v>
      </c>
      <c r="R7" s="36">
        <v>30429</v>
      </c>
      <c r="S7" s="36">
        <v>147.53</v>
      </c>
      <c r="T7" s="36">
        <v>206.26</v>
      </c>
      <c r="U7" s="36">
        <v>1554</v>
      </c>
      <c r="V7" s="36">
        <v>1.1000000000000001</v>
      </c>
      <c r="W7" s="36">
        <v>1412.73</v>
      </c>
      <c r="X7" s="36">
        <v>86.9</v>
      </c>
      <c r="Y7" s="36">
        <v>63.84</v>
      </c>
      <c r="Z7" s="36">
        <v>68.11</v>
      </c>
      <c r="AA7" s="36">
        <v>75.260000000000005</v>
      </c>
      <c r="AB7" s="36">
        <v>74.95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3951.01</v>
      </c>
      <c r="BF7" s="36">
        <v>3507.6</v>
      </c>
      <c r="BG7" s="36">
        <v>2355.44</v>
      </c>
      <c r="BH7" s="36">
        <v>2970.12</v>
      </c>
      <c r="BI7" s="36">
        <v>2878.49</v>
      </c>
      <c r="BJ7" s="36">
        <v>1224.75</v>
      </c>
      <c r="BK7" s="36">
        <v>1197.82</v>
      </c>
      <c r="BL7" s="36">
        <v>1126.77</v>
      </c>
      <c r="BM7" s="36">
        <v>1044.8</v>
      </c>
      <c r="BN7" s="36">
        <v>1081.8</v>
      </c>
      <c r="BO7" s="36">
        <v>1015.77</v>
      </c>
      <c r="BP7" s="36">
        <v>30.28</v>
      </c>
      <c r="BQ7" s="36">
        <v>36.44</v>
      </c>
      <c r="BR7" s="36">
        <v>42.92</v>
      </c>
      <c r="BS7" s="36">
        <v>38.590000000000003</v>
      </c>
      <c r="BT7" s="36">
        <v>40.71</v>
      </c>
      <c r="BU7" s="36">
        <v>42.13</v>
      </c>
      <c r="BV7" s="36">
        <v>51.03</v>
      </c>
      <c r="BW7" s="36">
        <v>50.9</v>
      </c>
      <c r="BX7" s="36">
        <v>50.82</v>
      </c>
      <c r="BY7" s="36">
        <v>52.19</v>
      </c>
      <c r="BZ7" s="36">
        <v>52.78</v>
      </c>
      <c r="CA7" s="36">
        <v>469.04</v>
      </c>
      <c r="CB7" s="36">
        <v>416.47</v>
      </c>
      <c r="CC7" s="36">
        <v>355.34</v>
      </c>
      <c r="CD7" s="36">
        <v>404.2</v>
      </c>
      <c r="CE7" s="36">
        <v>389.11</v>
      </c>
      <c r="CF7" s="36">
        <v>348.41</v>
      </c>
      <c r="CG7" s="36">
        <v>289.60000000000002</v>
      </c>
      <c r="CH7" s="36">
        <v>293.27</v>
      </c>
      <c r="CI7" s="36">
        <v>300.52</v>
      </c>
      <c r="CJ7" s="36">
        <v>296.14</v>
      </c>
      <c r="CK7" s="36">
        <v>289.81</v>
      </c>
      <c r="CL7" s="36">
        <v>32.44</v>
      </c>
      <c r="CM7" s="36">
        <v>33.21</v>
      </c>
      <c r="CN7" s="36">
        <v>33.21</v>
      </c>
      <c r="CO7" s="36">
        <v>33.590000000000003</v>
      </c>
      <c r="CP7" s="36">
        <v>34.1</v>
      </c>
      <c r="CQ7" s="36">
        <v>46.85</v>
      </c>
      <c r="CR7" s="36">
        <v>54.74</v>
      </c>
      <c r="CS7" s="36">
        <v>53.78</v>
      </c>
      <c r="CT7" s="36">
        <v>53.24</v>
      </c>
      <c r="CU7" s="36">
        <v>52.31</v>
      </c>
      <c r="CV7" s="36">
        <v>52.74</v>
      </c>
      <c r="CW7" s="36">
        <v>74.959999999999994</v>
      </c>
      <c r="CX7" s="36">
        <v>75.87</v>
      </c>
      <c r="CY7" s="36">
        <v>77.66</v>
      </c>
      <c r="CZ7" s="36">
        <v>77.61</v>
      </c>
      <c r="DA7" s="36">
        <v>78.959999999999994</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dcterms:created xsi:type="dcterms:W3CDTF">2017-02-08T03:06:37Z</dcterms:created>
  <dcterms:modified xsi:type="dcterms:W3CDTF">2017-02-20T00:37:18Z</dcterms:modified>
  <cp:category/>
</cp:coreProperties>
</file>