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29\"/>
    </mc:Choice>
  </mc:AlternateContent>
  <workbookProtection workbookAlgorithmName="SHA-512" workbookHashValue="kfc+lMzTNL+cN2KpqS4uxKFC/9F1XcMjm75OJzhmPpGIebtMZT9Etzgrr59lRi1oGBn4erOdfFkku9yzl1jqWg==" workbookSaltValue="AXZ7e5T1jb/TtWslveEc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<sst xmlns="http://schemas.openxmlformats.org/spreadsheetml/2006/main" count="240" uniqueCount="124">
  <si>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</si>
  <si>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</si>
  <si>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</si>
  <si>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</si>
  <si>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</si>
  <si>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</si>
  <si>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</si>
  <si>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</si>
  <si>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</si>
  <si>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</si>
  <si>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</si>
  <si>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</si>
  <si>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</si>
  <si>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</si>
  <si>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</si>
  <si>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</si>
  <si>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</si>
  <si>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</si>
  <si>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</si>
  <si>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</si>
  <si>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</si>
  <si>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</si>
  <si>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</si>
  <si>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</si>
  <si>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</si>
  <si>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</si>
  <si>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</si>
  <si>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</si>
  <si>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</si>
  <si>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</si>
  <si>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</si>
  <si>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</si>
  <si>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</si>
  <si>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</si>
  <si>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</si>
  <si>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</si>
  <si>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</si>
  <si>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</si>
  <si>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</si>
  <si>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</si>
  <si>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</si>
  <si>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</si>
  <si>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</si>
  <si>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</si>
  <si>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</si>
  <si>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</si>
  <si>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</si>
  <si>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</si>
  <si>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</si>
  <si>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</si>
  <si>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</si>
  <si>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</si>
  <si>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</si>
  <si>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</si>
  <si>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</si>
  <si>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</si>
  <si>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</si>
  <si>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</si>
  <si>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</si>
  <si>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</si>
  <si>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</si>
  <si>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</si>
  <si>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</si>
  <si>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</si>
  <si>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</si>
  <si>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</si>
  <si>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</si>
  <si>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</si>
  <si>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</si>
  <si>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</si>
  <si>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</si>
  <si>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</si>
  <si>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</si>
  <si>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</si>
  <si>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</si>
  <si>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</si>
  <si>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</si>
  <si>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</si>
  <si>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</si>
  <si>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</si>
  <si>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</si>
  <si>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</si>
  <si>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</si>
  <si>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</si>
  <si>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</si>
  <si>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</si>
  <si>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</si>
  <si>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</si>
  <si>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</si>
  <si>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</si>
  <si>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</si>
  <si>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</si>
  <si>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</si>
  <si>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</si>
  <si>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</si>
  <si>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</si>
  <si>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</si>
  <si>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</si>
  <si>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</si>
  <si>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</si>
  <si>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</si>
  <si>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</si>
  <si>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</si>
  <si>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</si>
  <si>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</si>
  <si>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</si>
  <si>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</si>
  <si>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</si>
  <si>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</si>
  <si>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</si>
  <si>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</si>
  <si>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</si>
  <si>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</si>
  <si>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</si>
  <si>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</si>
  <si>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</si>
  <si>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</si>
  <si>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</si>
  <si>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</si>
  <si>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</si>
  <si>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</si>
  <si>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内2箇所に設けた農業集落排水処理施設は、共に今後人口減少の影響を受けることが予想される地域にあり、水洗化率を維持し有収水量を確保することが課題である。平成32年度からの公営企業会計移行を見据え、東日本大震災以降見送っていた使用料の改定を平成30年度に実施している。今後も経営戦略に基づき汚水処理施設の適切な維持管理を行っていくとともに、農業集落排水事業の安定経営に向けて取組んでいく。</t>
    <rPh sb="119" eb="121">
      <t>ヘイセイ</t>
    </rPh>
    <rPh sb="123" eb="125">
      <t>ネンド</t>
    </rPh>
    <rPh sb="126" eb="128">
      <t>ジッシ</t>
    </rPh>
    <phoneticPr fontId="4"/>
  </si>
  <si>
    <t>農業集落排水処理施設及びマンホールポンプの運転管理・保守点検は専門業者へ業務委託しており、機器類が故障した際はその都度修繕・更新を行っている。</t>
    <rPh sb="0" eb="2">
      <t>ノウギョウ</t>
    </rPh>
    <rPh sb="2" eb="4">
      <t>シュウラク</t>
    </rPh>
    <rPh sb="4" eb="6">
      <t>ハイスイ</t>
    </rPh>
    <rPh sb="6" eb="8">
      <t>ショリ</t>
    </rPh>
    <rPh sb="8" eb="10">
      <t>シセツ</t>
    </rPh>
    <rPh sb="10" eb="11">
      <t>オヨ</t>
    </rPh>
    <rPh sb="21" eb="23">
      <t>ウンテン</t>
    </rPh>
    <rPh sb="23" eb="25">
      <t>カンリ</t>
    </rPh>
    <rPh sb="26" eb="28">
      <t>ホシュ</t>
    </rPh>
    <rPh sb="28" eb="30">
      <t>テンケン</t>
    </rPh>
    <rPh sb="31" eb="33">
      <t>センモン</t>
    </rPh>
    <rPh sb="33" eb="35">
      <t>ギョウシャ</t>
    </rPh>
    <rPh sb="36" eb="38">
      <t>ギョウム</t>
    </rPh>
    <rPh sb="38" eb="40">
      <t>イタク</t>
    </rPh>
    <rPh sb="45" eb="48">
      <t>キキルイ</t>
    </rPh>
    <rPh sb="49" eb="51">
      <t>コショウ</t>
    </rPh>
    <rPh sb="53" eb="54">
      <t>サイ</t>
    </rPh>
    <rPh sb="57" eb="59">
      <t>ツド</t>
    </rPh>
    <rPh sb="59" eb="61">
      <t>シュウゼン</t>
    </rPh>
    <rPh sb="62" eb="64">
      <t>コウシン</t>
    </rPh>
    <rPh sb="65" eb="66">
      <t>オコナ</t>
    </rPh>
    <phoneticPr fontId="4"/>
  </si>
  <si>
    <t>①収益的収支比率について、25年度は東日本大震災の影響を残したが、26年度以降は75％程度で安定している。29年度は老朽化による機材の更新と台風被害による修繕があり、総費用が増加したことで当該比率を下げており、経営戦略の予測値を下回っている。
④企業債残高対事業規模比率について、軟弱地盤等で中継ポンプの設置数が多いことによる工事費の増加が影響し、類似団体より高い数値を示している。東日本大震災による復旧を終えた27年度以降は減少傾向を維持しているが、料金収入の低迷で当該比率は経営戦略の予測値に達していない。今後は有収水量を確保し安定した使用料収入を得ることが課題である。
⑤経費回収率について、28年度は使用料収入の増加と汚水処理費の減少で前年度より大きく上昇したが、29年度は修繕費の増により汚水処理費が増加したため数値を下げている。
⑥汚水処理原価について、26年度、27年度は機能診断調査や最適整備構想の策定等による経費の増加で上昇していたが、28年度は経費節減と有収水量の増加により類似団体平均に近づくまで原価を下げた。29年度は修繕等による汚水処理費の増加により再び上昇している。
⑦施設利用率について、27年度まで同程度で推移していたが、28年度に新規接続による処理水量の増加で上昇し、29年度も維持している。
⑧水洗化率について、微増傾向ではあるが処理区域内人口が減ったことで水洗便所設置済人口の割合が高くなったためである。高齢者世帯が多い地域であるため、今後も大幅な向上は見込めない。</t>
    <rPh sb="55" eb="57">
      <t>ネンド</t>
    </rPh>
    <rPh sb="58" eb="61">
      <t>ロウキュウカ</t>
    </rPh>
    <rPh sb="64" eb="66">
      <t>キザイ</t>
    </rPh>
    <rPh sb="67" eb="69">
      <t>コウシン</t>
    </rPh>
    <rPh sb="70" eb="72">
      <t>タイフウ</t>
    </rPh>
    <rPh sb="72" eb="74">
      <t>ヒガイ</t>
    </rPh>
    <rPh sb="77" eb="79">
      <t>シュウゼン</t>
    </rPh>
    <rPh sb="83" eb="86">
      <t>ソウヒヨウ</t>
    </rPh>
    <rPh sb="87" eb="89">
      <t>ゾウカ</t>
    </rPh>
    <rPh sb="94" eb="96">
      <t>トウガイ</t>
    </rPh>
    <rPh sb="96" eb="98">
      <t>ヒリツ</t>
    </rPh>
    <rPh sb="99" eb="100">
      <t>サ</t>
    </rPh>
    <rPh sb="105" eb="107">
      <t>ケイエイ</t>
    </rPh>
    <rPh sb="107" eb="109">
      <t>センリャク</t>
    </rPh>
    <rPh sb="110" eb="113">
      <t>ヨソクチ</t>
    </rPh>
    <rPh sb="114" eb="116">
      <t>シタマワ</t>
    </rPh>
    <rPh sb="142" eb="144">
      <t>ジバン</t>
    </rPh>
    <rPh sb="144" eb="145">
      <t>トウ</t>
    </rPh>
    <rPh sb="167" eb="169">
      <t>ゾウカ</t>
    </rPh>
    <rPh sb="191" eb="192">
      <t>ヒガシ</t>
    </rPh>
    <rPh sb="192" eb="194">
      <t>ニホン</t>
    </rPh>
    <rPh sb="194" eb="197">
      <t>ダイシンサイ</t>
    </rPh>
    <rPh sb="200" eb="202">
      <t>フッキュウ</t>
    </rPh>
    <rPh sb="203" eb="204">
      <t>オ</t>
    </rPh>
    <rPh sb="208" eb="210">
      <t>ネンド</t>
    </rPh>
    <rPh sb="210" eb="212">
      <t>イコウ</t>
    </rPh>
    <rPh sb="213" eb="215">
      <t>ゲンショウ</t>
    </rPh>
    <rPh sb="215" eb="217">
      <t>ケイコウ</t>
    </rPh>
    <rPh sb="218" eb="220">
      <t>イジ</t>
    </rPh>
    <rPh sb="226" eb="228">
      <t>リョウキン</t>
    </rPh>
    <rPh sb="228" eb="230">
      <t>シュウニュウ</t>
    </rPh>
    <rPh sb="231" eb="233">
      <t>テイメイ</t>
    </rPh>
    <rPh sb="234" eb="236">
      <t>トウガイ</t>
    </rPh>
    <rPh sb="236" eb="238">
      <t>ヒリツ</t>
    </rPh>
    <rPh sb="239" eb="241">
      <t>ケイエイ</t>
    </rPh>
    <rPh sb="241" eb="243">
      <t>センリャク</t>
    </rPh>
    <rPh sb="244" eb="247">
      <t>ヨソクチ</t>
    </rPh>
    <rPh sb="248" eb="249">
      <t>タッ</t>
    </rPh>
    <rPh sb="255" eb="257">
      <t>コンゴ</t>
    </rPh>
    <rPh sb="258" eb="262">
      <t>ユウシュウスイリョウ</t>
    </rPh>
    <rPh sb="263" eb="265">
      <t>カクホ</t>
    </rPh>
    <rPh sb="266" eb="268">
      <t>アンテイ</t>
    </rPh>
    <rPh sb="270" eb="273">
      <t>シヨウリョウ</t>
    </rPh>
    <rPh sb="273" eb="275">
      <t>シュウニュウ</t>
    </rPh>
    <rPh sb="276" eb="277">
      <t>エ</t>
    </rPh>
    <rPh sb="281" eb="283">
      <t>カダイ</t>
    </rPh>
    <rPh sb="338" eb="340">
      <t>ネンド</t>
    </rPh>
    <rPh sb="341" eb="343">
      <t>シュウゼン</t>
    </rPh>
    <rPh sb="343" eb="344">
      <t>ヒ</t>
    </rPh>
    <rPh sb="345" eb="346">
      <t>ゾウ</t>
    </rPh>
    <rPh sb="349" eb="351">
      <t>オスイ</t>
    </rPh>
    <rPh sb="351" eb="353">
      <t>ショリ</t>
    </rPh>
    <rPh sb="353" eb="354">
      <t>ヒ</t>
    </rPh>
    <rPh sb="355" eb="357">
      <t>ゾウカ</t>
    </rPh>
    <rPh sb="361" eb="363">
      <t>スウチ</t>
    </rPh>
    <rPh sb="364" eb="365">
      <t>サ</t>
    </rPh>
    <rPh sb="432" eb="434">
      <t>ケイヒ</t>
    </rPh>
    <rPh sb="434" eb="436">
      <t>セツゲン</t>
    </rPh>
    <rPh sb="468" eb="470">
      <t>ネンド</t>
    </rPh>
    <rPh sb="471" eb="473">
      <t>シュウゼン</t>
    </rPh>
    <rPh sb="473" eb="474">
      <t>トウ</t>
    </rPh>
    <rPh sb="477" eb="479">
      <t>オスイ</t>
    </rPh>
    <rPh sb="479" eb="481">
      <t>ショリ</t>
    </rPh>
    <rPh sb="481" eb="482">
      <t>ヒ</t>
    </rPh>
    <rPh sb="483" eb="485">
      <t>ゾウカ</t>
    </rPh>
    <rPh sb="488" eb="489">
      <t>フタタ</t>
    </rPh>
    <rPh sb="490" eb="492">
      <t>ジョウショウ</t>
    </rPh>
    <rPh sb="553" eb="555">
      <t>ネンド</t>
    </rPh>
    <rPh sb="556" eb="55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</si>
</sst>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F0-4863-A4E7-45BA1DA847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FEF0-4863-A4E7-45BA1DA847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33.21</c:v>
                </c:pt>
                <c:pt idx="1">
                  <c:v>33.590000000000003</c:v>
                </c:pt>
                <c:pt idx="2">
                  <c:v>34.1</c:v>
                </c:pt>
                <c:pt idx="3">
                  <c:v>44.53</c:v>
                </c:pt>
                <c:pt idx="4">
                  <c:v>45.31</c:v>
                </c:pt>
              </c:numCache>
            </c:numRef>
          </c:val>
          <c:extLst>
            <c:ext xmlns:c16="http://schemas.microsoft.com/office/drawing/2014/chart" uri="{C3380CC4-5D6E-409C-BE32-E72D297353CC}">
              <c16:uniqueId val="{00000000-A78E-4F17-81DE-0C07F39AA0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78E-4F17-81DE-0C07F39AA0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77.66</c:v>
                </c:pt>
                <c:pt idx="1">
                  <c:v>77.61</c:v>
                </c:pt>
                <c:pt idx="2">
                  <c:v>78.959999999999994</c:v>
                </c:pt>
                <c:pt idx="3">
                  <c:v>80.430000000000007</c:v>
                </c:pt>
                <c:pt idx="4">
                  <c:v>81.02</c:v>
                </c:pt>
              </c:numCache>
            </c:numRef>
          </c:val>
          <c:extLst>
            <c:ext xmlns:c16="http://schemas.microsoft.com/office/drawing/2014/chart" uri="{C3380CC4-5D6E-409C-BE32-E72D297353CC}">
              <c16:uniqueId val="{00000000-5F24-49A6-81B5-B7AB07148F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F24-49A6-81B5-B7AB07148F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68.11</c:v>
                </c:pt>
                <c:pt idx="1">
                  <c:v>75.260000000000005</c:v>
                </c:pt>
                <c:pt idx="2">
                  <c:v>74.95</c:v>
                </c:pt>
                <c:pt idx="3">
                  <c:v>75.2</c:v>
                </c:pt>
                <c:pt idx="4">
                  <c:v>74.680000000000007</c:v>
                </c:pt>
              </c:numCache>
            </c:numRef>
          </c:val>
          <c:extLst>
            <c:ext xmlns:c16="http://schemas.microsoft.com/office/drawing/2014/chart" uri="{C3380CC4-5D6E-409C-BE32-E72D297353CC}">
              <c16:uniqueId val="{00000000-CFFF-4256-BC0A-E4FB5E32F0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F-4256-BC0A-E4FB5E32F0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0-4ABC-8280-FAB3F73FE2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0-4ABC-8280-FAB3F73FE2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4-4FC0-9336-4422491A68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4-4FC0-9336-4422491A68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B-49C5-885E-89D1847DA9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B-49C5-885E-89D1847DA9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D-4354-8CBC-58F8D012F2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D-4354-8CBC-58F8D012F2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2355.44</c:v>
                </c:pt>
                <c:pt idx="1">
                  <c:v>2970.12</c:v>
                </c:pt>
                <c:pt idx="2">
                  <c:v>2878.49</c:v>
                </c:pt>
                <c:pt idx="3">
                  <c:v>2578.67</c:v>
                </c:pt>
                <c:pt idx="4">
                  <c:v>2196.0500000000002</c:v>
                </c:pt>
              </c:numCache>
            </c:numRef>
          </c:val>
          <c:extLst>
            <c:ext xmlns:c16="http://schemas.microsoft.com/office/drawing/2014/chart" uri="{C3380CC4-5D6E-409C-BE32-E72D297353CC}">
              <c16:uniqueId val="{00000000-3549-490D-B595-753E3677B3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3549-490D-B595-753E3677B3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42.92</c:v>
                </c:pt>
                <c:pt idx="1">
                  <c:v>38.590000000000003</c:v>
                </c:pt>
                <c:pt idx="2">
                  <c:v>40.71</c:v>
                </c:pt>
                <c:pt idx="3">
                  <c:v>53.16</c:v>
                </c:pt>
                <c:pt idx="4">
                  <c:v>48.87</c:v>
                </c:pt>
              </c:numCache>
            </c:numRef>
          </c:val>
          <c:extLst>
            <c:ext xmlns:c16="http://schemas.microsoft.com/office/drawing/2014/chart" uri="{C3380CC4-5D6E-409C-BE32-E72D297353CC}">
              <c16:uniqueId val="{00000000-7A34-44A2-A9BB-1A6C1E66CF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7A34-44A2-A9BB-1A6C1E66CF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355.34</c:v>
                </c:pt>
                <c:pt idx="1">
                  <c:v>404.2</c:v>
                </c:pt>
                <c:pt idx="2">
                  <c:v>389.11</c:v>
                </c:pt>
                <c:pt idx="3">
                  <c:v>301.85000000000002</c:v>
                </c:pt>
                <c:pt idx="4">
                  <c:v>331.72</c:v>
                </c:pt>
              </c:numCache>
            </c:numRef>
          </c:val>
          <c:extLst>
            <c:ext xmlns:c16="http://schemas.microsoft.com/office/drawing/2014/chart" uri="{C3380CC4-5D6E-409C-BE32-E72D297353CC}">
              <c16:uniqueId val="{00000000-886B-42FF-88A4-6716D1F213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86B-42FF-88A4-6716D1F213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29713</v>
      </c>
      <c r="AM8" s="49"/>
      <c r="AN8" s="49"/>
      <c r="AO8" s="49"/>
      <c r="AP8" s="49"/>
      <c r="AQ8" s="49"/>
      <c r="AR8" s="49"/>
      <c r="AS8" s="49"/>
      <c r="AT8" s="44">
        <f>データ!T6</f>
        <v>147.53</v>
      </c>
      <c r="AU8" s="44"/>
      <c r="AV8" s="44"/>
      <c r="AW8" s="44"/>
      <c r="AX8" s="44"/>
      <c r="AY8" s="44"/>
      <c r="AZ8" s="44"/>
      <c r="BA8" s="44"/>
      <c r="BB8" s="44">
        <f>データ!U6</f>
        <v>201.4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5.03</v>
      </c>
      <c r="Q10" s="44"/>
      <c r="R10" s="44"/>
      <c r="S10" s="44"/>
      <c r="T10" s="44"/>
      <c r="U10" s="44"/>
      <c r="V10" s="44"/>
      <c r="W10" s="44">
        <f>データ!Q6</f>
        <v>97.93</v>
      </c>
      <c r="X10" s="44"/>
      <c r="Y10" s="44"/>
      <c r="Z10" s="44"/>
      <c r="AA10" s="44"/>
      <c r="AB10" s="44"/>
      <c r="AC10" s="44"/>
      <c r="AD10" s="49">
        <f>データ!R6</f>
        <v>2910</v>
      </c>
      <c r="AE10" s="49"/>
      <c r="AF10" s="49"/>
      <c r="AG10" s="49"/>
      <c r="AH10" s="49"/>
      <c r="AI10" s="49"/>
      <c r="AJ10" s="49"/>
      <c r="AK10" s="2"/>
      <c r="AL10" s="49">
        <f>データ!V6</f>
        <v>1491</v>
      </c>
      <c r="AM10" s="49"/>
      <c r="AN10" s="49"/>
      <c r="AO10" s="49"/>
      <c r="AP10" s="49"/>
      <c r="AQ10" s="49"/>
      <c r="AR10" s="49"/>
      <c r="AS10" s="49"/>
      <c r="AT10" s="44">
        <f>データ!W6</f>
        <v>1.1000000000000001</v>
      </c>
      <c r="AU10" s="44"/>
      <c r="AV10" s="44"/>
      <c r="AW10" s="44"/>
      <c r="AX10" s="44"/>
      <c r="AY10" s="44"/>
      <c r="AZ10" s="44"/>
      <c r="BA10" s="44"/>
      <c r="BB10" s="44">
        <f>データ!X6</f>
        <v>1355.45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121</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Jj8dR52M9pjzfYGtvRkituNbBD+yQwfC53uwafSIfuuZ+m46FhqAsl9GiKbnSzdjZ77HYRvWFwRX/QiUU8/AmA==" saltValue="EaE7nROso1yUPkrVjNfeQ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8" t="s">
        <v>65</v>
      </c>
      <c r="I3" s="89"/>
      <c r="J3" s="89"/>
      <c r="K3" s="89"/>
      <c r="L3" s="89"/>
      <c r="M3" s="89"/>
      <c r="N3" s="89"/>
      <c r="O3" s="89"/>
      <c r="P3" s="89"/>
      <c r="Q3" s="89"/>
      <c r="R3" s="89"/>
      <c r="S3" s="89"/>
      <c r="T3" s="89"/>
      <c r="U3" s="89"/>
      <c r="V3" s="89"/>
      <c r="W3" s="89"/>
      <c r="X3" s="90"/>
      <c r="Y3" s="94" t="s">
        <v>66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36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67</v>
      </c>
      <c r="B4" s="29"/>
      <c r="C4" s="29"/>
      <c r="D4" s="29"/>
      <c r="E4" s="29"/>
      <c r="F4" s="29"/>
      <c r="G4" s="29"/>
      <c r="H4" s="91"/>
      <c r="I4" s="92"/>
      <c r="J4" s="92"/>
      <c r="K4" s="92"/>
      <c r="L4" s="92"/>
      <c r="M4" s="92"/>
      <c r="N4" s="92"/>
      <c r="O4" s="92"/>
      <c r="P4" s="92"/>
      <c r="Q4" s="92"/>
      <c r="R4" s="92"/>
      <c r="S4" s="92"/>
      <c r="T4" s="92"/>
      <c r="U4" s="92"/>
      <c r="V4" s="92"/>
      <c r="W4" s="92"/>
      <c r="X4" s="93"/>
      <c r="Y4" s="87" t="s">
        <v>68</v>
      </c>
      <c r="Z4" s="87"/>
      <c r="AA4" s="87"/>
      <c r="AB4" s="87"/>
      <c r="AC4" s="87"/>
      <c r="AD4" s="87"/>
      <c r="AE4" s="87"/>
      <c r="AF4" s="87"/>
      <c r="AG4" s="87"/>
      <c r="AH4" s="87"/>
      <c r="AI4" s="87"/>
      <c r="AJ4" s="87" t="s">
        <v>69</v>
      </c>
      <c r="AK4" s="87"/>
      <c r="AL4" s="87"/>
      <c r="AM4" s="87"/>
      <c r="AN4" s="87"/>
      <c r="AO4" s="87"/>
      <c r="AP4" s="87"/>
      <c r="AQ4" s="87"/>
      <c r="AR4" s="87"/>
      <c r="AS4" s="87"/>
      <c r="AT4" s="87"/>
      <c r="AU4" s="87" t="s">
        <v>70</v>
      </c>
      <c r="AV4" s="87"/>
      <c r="AW4" s="87"/>
      <c r="AX4" s="87"/>
      <c r="AY4" s="87"/>
      <c r="AZ4" s="87"/>
      <c r="BA4" s="87"/>
      <c r="BB4" s="87"/>
      <c r="BC4" s="87"/>
      <c r="BD4" s="87"/>
      <c r="BE4" s="87"/>
      <c r="BF4" s="87" t="s">
        <v>71</v>
      </c>
      <c r="BG4" s="87"/>
      <c r="BH4" s="87"/>
      <c r="BI4" s="87"/>
      <c r="BJ4" s="87"/>
      <c r="BK4" s="87"/>
      <c r="BL4" s="87"/>
      <c r="BM4" s="87"/>
      <c r="BN4" s="87"/>
      <c r="BO4" s="87"/>
      <c r="BP4" s="87"/>
      <c r="BQ4" s="87" t="s">
        <v>72</v>
      </c>
      <c r="BR4" s="87"/>
      <c r="BS4" s="87"/>
      <c r="BT4" s="87"/>
      <c r="BU4" s="87"/>
      <c r="BV4" s="87"/>
      <c r="BW4" s="87"/>
      <c r="BX4" s="87"/>
      <c r="BY4" s="87"/>
      <c r="BZ4" s="87"/>
      <c r="CA4" s="87"/>
      <c r="CB4" s="87" t="s">
        <v>73</v>
      </c>
      <c r="CC4" s="87"/>
      <c r="CD4" s="87"/>
      <c r="CE4" s="87"/>
      <c r="CF4" s="87"/>
      <c r="CG4" s="87"/>
      <c r="CH4" s="87"/>
      <c r="CI4" s="87"/>
      <c r="CJ4" s="87"/>
      <c r="CK4" s="87"/>
      <c r="CL4" s="87"/>
      <c r="CM4" s="87" t="s">
        <v>74</v>
      </c>
      <c r="CN4" s="87"/>
      <c r="CO4" s="87"/>
      <c r="CP4" s="87"/>
      <c r="CQ4" s="87"/>
      <c r="CR4" s="87"/>
      <c r="CS4" s="87"/>
      <c r="CT4" s="87"/>
      <c r="CU4" s="87"/>
      <c r="CV4" s="87"/>
      <c r="CW4" s="87"/>
      <c r="CX4" s="87" t="s">
        <v>75</v>
      </c>
      <c r="CY4" s="87"/>
      <c r="CZ4" s="87"/>
      <c r="DA4" s="87"/>
      <c r="DB4" s="87"/>
      <c r="DC4" s="87"/>
      <c r="DD4" s="87"/>
      <c r="DE4" s="87"/>
      <c r="DF4" s="87"/>
      <c r="DG4" s="87"/>
      <c r="DH4" s="87"/>
      <c r="DI4" s="87" t="s">
        <v>76</v>
      </c>
      <c r="DJ4" s="87"/>
      <c r="DK4" s="87"/>
      <c r="DL4" s="87"/>
      <c r="DM4" s="87"/>
      <c r="DN4" s="87"/>
      <c r="DO4" s="87"/>
      <c r="DP4" s="87"/>
      <c r="DQ4" s="87"/>
      <c r="DR4" s="87"/>
      <c r="DS4" s="87"/>
      <c r="DT4" s="87" t="s">
        <v>77</v>
      </c>
      <c r="DU4" s="87"/>
      <c r="DV4" s="87"/>
      <c r="DW4" s="87"/>
      <c r="DX4" s="87"/>
      <c r="DY4" s="87"/>
      <c r="DZ4" s="87"/>
      <c r="EA4" s="87"/>
      <c r="EB4" s="87"/>
      <c r="EC4" s="87"/>
      <c r="ED4" s="87"/>
      <c r="EE4" s="87" t="s">
        <v>78</v>
      </c>
      <c r="EF4" s="87"/>
      <c r="EG4" s="87"/>
      <c r="EH4" s="87"/>
      <c r="EI4" s="87"/>
      <c r="EJ4" s="87"/>
      <c r="EK4" s="87"/>
      <c r="EL4" s="87"/>
      <c r="EM4" s="87"/>
      <c r="EN4" s="87"/>
      <c r="EO4" s="87"/>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42081</v>
      </c>
      <c r="D6" s="32">
        <f t="shared" si="3"/>
        <v>47</v>
      </c>
      <c r="E6" s="32">
        <f t="shared" si="3"/>
        <v>17</v>
      </c>
      <c r="F6" s="32">
        <f t="shared" si="3"/>
        <v>5</v>
      </c>
      <c r="G6" s="32">
        <f t="shared" si="3"/>
        <v>0</v>
      </c>
      <c r="H6" s="32" t="str">
        <f t="shared" si="3"/>
        <v>宮城県　角田市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5.03</v>
      </c>
      <c r="Q6" s="33">
        <f t="shared" si="3"/>
        <v>97.93</v>
      </c>
      <c r="R6" s="33">
        <f t="shared" si="3"/>
        <v>2910</v>
      </c>
      <c r="S6" s="33">
        <f t="shared" si="3"/>
        <v>29713</v>
      </c>
      <c r="T6" s="33">
        <f t="shared" si="3"/>
        <v>147.53</v>
      </c>
      <c r="U6" s="33">
        <f t="shared" si="3"/>
        <v>201.4</v>
      </c>
      <c r="V6" s="33">
        <f t="shared" si="3"/>
        <v>1491</v>
      </c>
      <c r="W6" s="33">
        <f t="shared" si="3"/>
        <v>1.1000000000000001</v>
      </c>
      <c r="X6" s="33">
        <f t="shared" si="3"/>
        <v>1355.45</v>
      </c>
      <c r="Y6" s="34">
        <f>IF(Y7="",NA(),Y7)</f>
        <v>68.11</v>
      </c>
      <c r="Z6" s="34">
        <f t="shared" ref="Z6:AH6" si="4">IF(Z7="",NA(),Z7)</f>
        <v>75.260000000000005</v>
      </c>
      <c r="AA6" s="34">
        <f t="shared" si="4"/>
        <v>74.95</v>
      </c>
      <c r="AB6" s="34">
        <f t="shared" si="4"/>
        <v>75.2</v>
      </c>
      <c r="AC6" s="34">
        <f t="shared" si="4"/>
        <v>74.680000000000007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2355.44</v>
      </c>
      <c r="BG6" s="34">
        <f t="shared" ref="BG6:BO6" si="7">IF(BG7="",NA(),BG7)</f>
        <v>2970.12</v>
      </c>
      <c r="BH6" s="34">
        <f t="shared" si="7"/>
        <v>2878.49</v>
      </c>
      <c r="BI6" s="34">
        <f t="shared" si="7"/>
        <v>2578.67</v>
      </c>
      <c r="BJ6" s="34">
        <f t="shared" si="7"/>
        <v>2196.0500000000002</v>
      </c>
      <c r="BK6" s="34">
        <f t="shared" si="7"/>
        <v>1126.77</v>
      </c>
      <c r="BL6" s="34">
        <f t="shared" si="7"/>
        <v>1044.8</v>
      </c>
      <c r="BM6" s="34">
        <f t="shared" si="7"/>
        <v>1081.8</v>
      </c>
      <c r="BN6" s="34">
        <f t="shared" si="7"/>
        <v>974.93</v>
      </c>
      <c r="BO6" s="34">
        <f t="shared" si="7"/>
        <v>855.8</v>
      </c>
      <c r="BP6" s="33" t="str">
        <f>IF(BP7="","",IF(BP7="-","【-】","【"&amp;SUBSTITUTE(TEXT(BP7,"#,##0.00"),"-","△")&amp;"】"))</f>
        <v>【814.89】</v>
      </c>
      <c r="BQ6" s="34">
        <f>IF(BQ7="",NA(),BQ7)</f>
        <v>42.92</v>
      </c>
      <c r="BR6" s="34">
        <f t="shared" ref="BR6:BZ6" si="8">IF(BR7="",NA(),BR7)</f>
        <v>38.590000000000003</v>
      </c>
      <c r="BS6" s="34">
        <f t="shared" si="8"/>
        <v>40.71</v>
      </c>
      <c r="BT6" s="34">
        <f t="shared" si="8"/>
        <v>53.16</v>
      </c>
      <c r="BU6" s="34">
        <f t="shared" si="8"/>
        <v>48.87</v>
      </c>
      <c r="BV6" s="34">
        <f t="shared" si="8"/>
        <v>50.9</v>
      </c>
      <c r="BW6" s="34">
        <f t="shared" si="8"/>
        <v>50.82</v>
      </c>
      <c r="BX6" s="34">
        <f t="shared" si="8"/>
        <v>52.19</v>
      </c>
      <c r="BY6" s="34">
        <f t="shared" si="8"/>
        <v>55.32</v>
      </c>
      <c r="BZ6" s="34">
        <f t="shared" si="8"/>
        <v>59.8</v>
      </c>
      <c r="CA6" s="33" t="str">
        <f>IF(CA7="","",IF(CA7="-","【-】","【"&amp;SUBSTITUTE(TEXT(CA7,"#,##0.00"),"-","△")&amp;"】"))</f>
        <v>【60.64】</v>
      </c>
      <c r="CB6" s="34">
        <f>IF(CB7="",NA(),CB7)</f>
        <v>355.34</v>
      </c>
      <c r="CC6" s="34">
        <f t="shared" ref="CC6:CK6" si="9">IF(CC7="",NA(),CC7)</f>
        <v>404.2</v>
      </c>
      <c r="CD6" s="34">
        <f t="shared" si="9"/>
        <v>389.11</v>
      </c>
      <c r="CE6" s="34">
        <f t="shared" si="9"/>
        <v>301.85000000000002</v>
      </c>
      <c r="CF6" s="34">
        <f t="shared" si="9"/>
        <v>331.72</v>
      </c>
      <c r="CG6" s="34">
        <f t="shared" si="9"/>
        <v>293.27</v>
      </c>
      <c r="CH6" s="34">
        <f t="shared" si="9"/>
        <v>300.52</v>
      </c>
      <c r="CI6" s="34">
        <f t="shared" si="9"/>
        <v>296.14</v>
      </c>
      <c r="CJ6" s="34">
        <f t="shared" si="9"/>
        <v>283.17</v>
      </c>
      <c r="CK6" s="34">
        <f t="shared" si="9"/>
        <v>263.76</v>
      </c>
      <c r="CL6" s="33" t="str">
        <f>IF(CL7="","",IF(CL7="-","【-】","【"&amp;SUBSTITUTE(TEXT(CL7,"#,##0.00"),"-","△")&amp;"】"))</f>
        <v>【255.52】</v>
      </c>
      <c r="CM6" s="34">
        <f>IF(CM7="",NA(),CM7)</f>
        <v>33.21</v>
      </c>
      <c r="CN6" s="34">
        <f t="shared" ref="CN6:CV6" si="10">IF(CN7="",NA(),CN7)</f>
        <v>33.590000000000003</v>
      </c>
      <c r="CO6" s="34">
        <f t="shared" si="10"/>
        <v>34.1</v>
      </c>
      <c r="CP6" s="34">
        <f t="shared" si="10"/>
        <v>44.53</v>
      </c>
      <c r="CQ6" s="34">
        <f t="shared" si="10"/>
        <v>45.31</v>
      </c>
      <c r="CR6" s="34">
        <f t="shared" si="10"/>
        <v>53.78</v>
      </c>
      <c r="CS6" s="34">
        <f t="shared" si="10"/>
        <v>53.24</v>
      </c>
      <c r="CT6" s="34">
        <f t="shared" si="10"/>
        <v>52.31</v>
      </c>
      <c r="CU6" s="34">
        <f t="shared" si="10"/>
        <v>60.65</v>
      </c>
      <c r="CV6" s="34">
        <f t="shared" si="10"/>
        <v>51.75</v>
      </c>
      <c r="CW6" s="33" t="str">
        <f>IF(CW7="","",IF(CW7="-","【-】","【"&amp;SUBSTITUTE(TEXT(CW7,"#,##0.00"),"-","△")&amp;"】"))</f>
        <v>【52.49】</v>
      </c>
      <c r="CX6" s="34">
        <f>IF(CX7="",NA(),CX7)</f>
        <v>77.66</v>
      </c>
      <c r="CY6" s="34">
        <f t="shared" ref="CY6:DG6" si="11">IF(CY7="",NA(),CY7)</f>
        <v>77.61</v>
      </c>
      <c r="CZ6" s="34">
        <f t="shared" si="11"/>
        <v>78.959999999999994</v>
      </c>
      <c r="DA6" s="34">
        <f t="shared" si="11"/>
        <v>80.430000000000007</v>
      </c>
      <c r="DB6" s="34">
        <f t="shared" si="11"/>
        <v>81.02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42081</v>
      </c>
      <c r="D7" s="36">
        <v>47</v>
      </c>
      <c r="E7" s="36">
        <v>17</v>
      </c>
      <c r="F7" s="36">
        <v>5</v>
      </c>
      <c r="G7" s="36">
        <v>0</v>
      </c>
      <c r="H7" s="36" t="s">
        <v>108</v>
      </c>
      <c r="I7" s="36" t="s">
        <v>109</v>
      </c>
      <c r="J7" s="36" t="s">
        <v>110</v>
      </c>
      <c r="K7" s="36" t="s">
        <v>111</v>
      </c>
      <c r="L7" s="36" t="s">
        <v>112</v>
      </c>
      <c r="M7" s="36" t="s">
        <v>113</v>
      </c>
      <c r="N7" s="37" t="s">
        <v>114</v>
      </c>
      <c r="O7" s="37" t="s">
        <v>115</v>
      </c>
      <c r="P7" s="37">
        <v>5.03</v>
      </c>
      <c r="Q7" s="37">
        <v>97.93</v>
      </c>
      <c r="R7" s="37">
        <v>2910</v>
      </c>
      <c r="S7" s="37">
        <v>29713</v>
      </c>
      <c r="T7" s="37">
        <v>147.53</v>
      </c>
      <c r="U7" s="37">
        <v>201.4</v>
      </c>
      <c r="V7" s="37">
        <v>1491</v>
      </c>
      <c r="W7" s="37">
        <v>1.1000000000000001</v>
      </c>
      <c r="X7" s="37">
        <v>1355.45</v>
      </c>
      <c r="Y7" s="37">
        <v>68.11</v>
      </c>
      <c r="Z7" s="37">
        <v>75.260000000000005</v>
      </c>
      <c r="AA7" s="37">
        <v>74.95</v>
      </c>
      <c r="AB7" s="37">
        <v>75.2</v>
      </c>
      <c r="AC7" s="37">
        <v>74.680000000000007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2355.44</v>
      </c>
      <c r="BG7" s="37">
        <v>2970.12</v>
      </c>
      <c r="BH7" s="37">
        <v>2878.49</v>
      </c>
      <c r="BI7" s="37">
        <v>2578.67</v>
      </c>
      <c r="BJ7" s="37">
        <v>2196.0500000000002</v>
      </c>
      <c r="BK7" s="37">
        <v>1126.77</v>
      </c>
      <c r="BL7" s="37">
        <v>1044.8</v>
      </c>
      <c r="BM7" s="37">
        <v>1081.8</v>
      </c>
      <c r="BN7" s="37">
        <v>974.93</v>
      </c>
      <c r="BO7" s="37">
        <v>855.8</v>
      </c>
      <c r="BP7" s="37">
        <v>814.89</v>
      </c>
      <c r="BQ7" s="37">
        <v>42.92</v>
      </c>
      <c r="BR7" s="37">
        <v>38.590000000000003</v>
      </c>
      <c r="BS7" s="37">
        <v>40.71</v>
      </c>
      <c r="BT7" s="37">
        <v>53.16</v>
      </c>
      <c r="BU7" s="37">
        <v>48.87</v>
      </c>
      <c r="BV7" s="37">
        <v>50.9</v>
      </c>
      <c r="BW7" s="37">
        <v>50.82</v>
      </c>
      <c r="BX7" s="37">
        <v>52.19</v>
      </c>
      <c r="BY7" s="37">
        <v>55.32</v>
      </c>
      <c r="BZ7" s="37">
        <v>59.8</v>
      </c>
      <c r="CA7" s="37">
        <v>60.64</v>
      </c>
      <c r="CB7" s="37">
        <v>355.34</v>
      </c>
      <c r="CC7" s="37">
        <v>404.2</v>
      </c>
      <c r="CD7" s="37">
        <v>389.11</v>
      </c>
      <c r="CE7" s="37">
        <v>301.85000000000002</v>
      </c>
      <c r="CF7" s="37">
        <v>331.72</v>
      </c>
      <c r="CG7" s="37">
        <v>293.27</v>
      </c>
      <c r="CH7" s="37">
        <v>300.52</v>
      </c>
      <c r="CI7" s="37">
        <v>296.14</v>
      </c>
      <c r="CJ7" s="37">
        <v>283.17</v>
      </c>
      <c r="CK7" s="37">
        <v>263.76</v>
      </c>
      <c r="CL7" s="37">
        <v>255.52</v>
      </c>
      <c r="CM7" s="37">
        <v>33.21</v>
      </c>
      <c r="CN7" s="37">
        <v>33.590000000000003</v>
      </c>
      <c r="CO7" s="37">
        <v>34.1</v>
      </c>
      <c r="CP7" s="37">
        <v>44.53</v>
      </c>
      <c r="CQ7" s="37">
        <v>45.31</v>
      </c>
      <c r="CR7" s="37">
        <v>53.78</v>
      </c>
      <c r="CS7" s="37">
        <v>53.24</v>
      </c>
      <c r="CT7" s="37">
        <v>52.31</v>
      </c>
      <c r="CU7" s="37">
        <v>60.65</v>
      </c>
      <c r="CV7" s="37">
        <v>51.75</v>
      </c>
      <c r="CW7" s="37">
        <v>52.49</v>
      </c>
      <c r="CX7" s="37">
        <v>77.66</v>
      </c>
      <c r="CY7" s="37">
        <v>77.61</v>
      </c>
      <c r="CZ7" s="37">
        <v>78.959999999999994</v>
      </c>
      <c r="DA7" s="37">
        <v>80.430000000000007</v>
      </c>
      <c r="DB7" s="37">
        <v>81.02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2019-02-08T02:26:10Z</cp:lastPrinted>
  <dcterms:created xsi:type="dcterms:W3CDTF">2018-12-03T09:19:44Z</dcterms:created>
  <dcterms:modified xsi:type="dcterms:W3CDTF">2021-02-26T00:43:20Z</dcterms:modified>
  <cp:category/>
</cp:coreProperties>
</file>