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bid_entry\07申請書\doc\ver7\reg_standard\"/>
    </mc:Choice>
  </mc:AlternateContent>
  <xr:revisionPtr revIDLastSave="0" documentId="13_ncr:1_{2206F747-6B5F-442C-8F74-9E5CF5744EFC}" xr6:coauthVersionLast="47" xr6:coauthVersionMax="47" xr10:uidLastSave="{00000000-0000-0000-0000-000000000000}"/>
  <workbookProtection workbookAlgorithmName="SHA-512" workbookHashValue="VzluHe2AXbzzPzciWJ+jU0QWBd4SemCEnmgraYWmmsoabNbLBV/qMKQM8psQIKcsPYfl8t2d0I5IcaURKVN1mA==" workbookSaltValue="/kGDcdTxTtDnLYBkpobMMw==" workbookSpinCount="100000" lockStructure="1"/>
  <bookViews>
    <workbookView xWindow="-108" yWindow="-108" windowWidth="23256" windowHeight="12456"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入力シート!$A$264</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4" i="7" l="1"/>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0" i="7"/>
  <c r="A258" i="7"/>
  <c r="A249" i="7"/>
  <c r="A248" i="7"/>
  <c r="A246" i="7"/>
  <c r="A245"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1" i="7"/>
  <c r="A210" i="7"/>
  <c r="A209" i="7"/>
  <c r="A208" i="7"/>
  <c r="A207" i="7"/>
  <c r="A206" i="7"/>
  <c r="A205" i="7"/>
  <c r="A204" i="7"/>
  <c r="A203" i="7"/>
  <c r="A202" i="7"/>
  <c r="A201" i="7"/>
  <c r="A200" i="7"/>
  <c r="A199" i="7"/>
  <c r="A198" i="7"/>
  <c r="A197" i="7"/>
  <c r="A196" i="7"/>
  <c r="A187" i="7"/>
  <c r="A185" i="7"/>
  <c r="A182" i="7"/>
  <c r="A181" i="7"/>
  <c r="A180" i="7"/>
  <c r="A178" i="7"/>
  <c r="A169" i="7"/>
  <c r="A167" i="7"/>
  <c r="A165" i="7"/>
  <c r="A163" i="7"/>
  <c r="A159" i="7"/>
  <c r="A157" i="7"/>
  <c r="A155" i="7"/>
  <c r="A153" i="7"/>
  <c r="A126" i="7"/>
  <c r="A124" i="7"/>
  <c r="A122" i="7"/>
  <c r="A120" i="7"/>
  <c r="A118" i="7"/>
  <c r="A116" i="7"/>
  <c r="A114" i="7"/>
  <c r="A112" i="7"/>
  <c r="A87" i="7"/>
  <c r="A85" i="7"/>
  <c r="A84" i="7"/>
  <c r="A83" i="7"/>
  <c r="A81" i="7"/>
  <c r="A79" i="7"/>
  <c r="A77" i="7"/>
  <c r="A75" i="7"/>
  <c r="A73" i="7"/>
  <c r="A71" i="7"/>
  <c r="A69" i="7"/>
  <c r="A63" i="7"/>
  <c r="A40" i="7"/>
  <c r="A38" i="7"/>
  <c r="A36" i="7"/>
  <c r="A34" i="7"/>
  <c r="A32" i="7"/>
  <c r="A30" i="7"/>
  <c r="A28" i="7"/>
  <c r="A26" i="7"/>
  <c r="A24" i="7"/>
  <c r="A22" i="7"/>
  <c r="A20" i="7"/>
  <c r="N295" i="7"/>
  <c r="D114" i="7" l="1"/>
  <c r="D116" i="7" s="1"/>
  <c r="D118" i="7" s="1"/>
  <c r="D120" i="7" s="1"/>
  <c r="D122" i="7" s="1"/>
  <c r="D124" i="7" s="1"/>
  <c r="D126" i="7" s="1"/>
  <c r="J261" i="7" l="1"/>
  <c r="A2" i="8" l="1"/>
  <c r="A1" i="8"/>
</calcChain>
</file>

<file path=xl/sharedStrings.xml><?xml version="1.0" encoding="utf-8"?>
<sst xmlns="http://schemas.openxmlformats.org/spreadsheetml/2006/main" count="328" uniqueCount="269">
  <si>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</si>
  <si>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</si>
  <si>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</si>
  <si>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</si>
  <si>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</si>
  <si>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</si>
  <si>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</si>
  <si>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</si>
  <si>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</si>
  <si>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</si>
  <si>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</si>
  <si>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</si>
  <si>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</si>
  <si>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</si>
  <si>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</si>
  <si>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</si>
  <si>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</si>
  <si>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</si>
  <si>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</si>
  <si>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</si>
  <si>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</si>
  <si>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</si>
  <si>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</si>
  <si>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</si>
  <si>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</si>
  <si>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</si>
  <si>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</si>
  <si>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</si>
  <si>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</si>
  <si>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</si>
  <si>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</si>
  <si>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</si>
  <si>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</si>
  <si>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</si>
  <si>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</si>
  <si>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</si>
  <si>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</si>
  <si>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</si>
  <si>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</si>
  <si>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</si>
  <si>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</si>
  <si>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</si>
  <si>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</si>
  <si>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</si>
  <si>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</si>
  <si>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</si>
  <si>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</si>
  <si>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</si>
  <si>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</si>
  <si>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</si>
  <si>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</si>
  <si>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</si>
  <si>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</si>
  <si>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</si>
  <si>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</si>
  <si>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</si>
  <si>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</si>
  <si>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</si>
  <si>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</si>
  <si>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</si>
  <si>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</si>
  <si>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</si>
  <si>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</si>
  <si>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</si>
  <si>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</si>
  <si>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</si>
  <si>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</si>
  <si>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</si>
  <si>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</si>
  <si>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</si>
  <si>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</si>
  <si>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</si>
  <si>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</si>
  <si>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</si>
  <si>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</si>
  <si>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</si>
  <si>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</si>
  <si>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</si>
  <si>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</si>
  <si>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</si>
  <si>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</si>
  <si>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</si>
  <si>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</si>
  <si>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審査基準日</t>
    <rPh sb="0" eb="2">
      <t>シンサ</t>
    </rPh>
    <rPh sb="2" eb="5">
      <t>キジュンビ</t>
    </rPh>
    <phoneticPr fontId="5"/>
  </si>
  <si>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</si>
  <si>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</si>
  <si>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</si>
  <si>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</si>
  <si>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</si>
  <si>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</si>
  <si>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</si>
  <si>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</si>
  <si>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</si>
  <si>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</si>
  <si>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</si>
  <si>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</si>
  <si>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</si>
  <si>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</si>
  <si>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</si>
  <si>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</si>
  <si>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</si>
  <si>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</si>
  <si>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</si>
  <si>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</si>
  <si>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</si>
  <si>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</si>
  <si>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</si>
  <si>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</si>
  <si>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</si>
  <si>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</si>
  <si>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</si>
  <si>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</si>
  <si>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</si>
  <si>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</si>
  <si>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</si>
  <si>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</si>
  <si>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</si>
  <si>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</si>
  <si>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</si>
  <si>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</si>
  <si>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</si>
  <si>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</si>
  <si>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清掃施設工事</t>
  </si>
  <si>
    <t>解体工事</t>
  </si>
  <si>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</si>
  <si>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</si>
  <si>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</si>
  <si>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</si>
  <si>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</si>
  <si>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</si>
  <si>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</si>
  <si>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</si>
  <si>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</si>
  <si>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</si>
  <si>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</si>
  <si>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</si>
  <si>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合計</t>
    <rPh sb="0" eb="2">
      <t>ゴウケイ</t>
    </rPh>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</si>
  <si>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</si>
  <si>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</si>
  <si>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</si>
  <si>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</si>
  <si>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00:国土交通大臣</t>
    <phoneticPr fontId="4"/>
  </si>
  <si>
    <t>例)カブシキガイシャスズキグミ　正式名称を全角カタカナで入力してください。</t>
    <phoneticPr fontId="4"/>
  </si>
  <si>
    <t>例)株式会社鈴木組　正式名称で入力してください。</t>
    <phoneticPr fontId="4"/>
  </si>
  <si>
    <t>競争参加資格希望工種区分表</t>
    <rPh sb="0" eb="2">
      <t>キョウソウ</t>
    </rPh>
    <rPh sb="2" eb="4">
      <t>サンカ</t>
    </rPh>
    <rPh sb="4" eb="6">
      <t>シカク</t>
    </rPh>
    <rPh sb="6" eb="8">
      <t>キボウ</t>
    </rPh>
    <rPh sb="8" eb="10">
      <t>コウシュ</t>
    </rPh>
    <rPh sb="10" eb="12">
      <t>クブン</t>
    </rPh>
    <rPh sb="12" eb="13">
      <t>ヒョウ</t>
    </rPh>
    <phoneticPr fontId="5"/>
  </si>
  <si>
    <t>工種区分</t>
    <rPh sb="0" eb="2">
      <t>コウシュ</t>
    </rPh>
    <phoneticPr fontId="4"/>
  </si>
  <si>
    <t>その他</t>
    <rPh sb="2" eb="3">
      <t>タ</t>
    </rPh>
    <phoneticPr fontId="4"/>
  </si>
  <si>
    <t>G.業種情報</t>
    <rPh sb="2" eb="4">
      <t>ギョウシュ</t>
    </rPh>
    <rPh sb="4" eb="6">
      <t>ジョウホウ</t>
    </rPh>
    <phoneticPr fontId="4"/>
  </si>
  <si>
    <t>F.有資格技術職員内訳</t>
    <rPh sb="2" eb="5">
      <t>ユウシカク</t>
    </rPh>
    <rPh sb="5" eb="7">
      <t>ギジュツ</t>
    </rPh>
    <rPh sb="7" eb="9">
      <t>ショクイン</t>
    </rPh>
    <rPh sb="9" eb="11">
      <t>ウチワケ</t>
    </rPh>
    <phoneticPr fontId="4"/>
  </si>
  <si>
    <t>施工管理技士</t>
    <phoneticPr fontId="4"/>
  </si>
  <si>
    <t>土木</t>
  </si>
  <si>
    <t>鋼構造物塗装</t>
  </si>
  <si>
    <t>薬液注入</t>
  </si>
  <si>
    <t>一級</t>
    <phoneticPr fontId="4"/>
  </si>
  <si>
    <t>二級</t>
    <phoneticPr fontId="4"/>
  </si>
  <si>
    <t>建築</t>
  </si>
  <si>
    <t>躯体</t>
  </si>
  <si>
    <t>仕上げ</t>
  </si>
  <si>
    <t>人数</t>
    <rPh sb="0" eb="2">
      <t>ニンズウ</t>
    </rPh>
    <phoneticPr fontId="4"/>
  </si>
  <si>
    <t>技術士</t>
    <phoneticPr fontId="4"/>
  </si>
  <si>
    <t>造園施工管理技士</t>
    <phoneticPr fontId="4"/>
  </si>
  <si>
    <t>技術部門</t>
    <phoneticPr fontId="4"/>
  </si>
  <si>
    <t>管工事施工管理技士</t>
    <phoneticPr fontId="4"/>
  </si>
  <si>
    <t>電気工事施工管理技士</t>
    <phoneticPr fontId="4"/>
  </si>
  <si>
    <t>建築施工管理技士</t>
    <phoneticPr fontId="4"/>
  </si>
  <si>
    <t>土木施工管理技士</t>
    <phoneticPr fontId="4"/>
  </si>
  <si>
    <t>建設機械施工技士</t>
    <phoneticPr fontId="4"/>
  </si>
  <si>
    <t>検定種目</t>
    <phoneticPr fontId="4"/>
  </si>
  <si>
    <t>級別・種別・資格区分コード</t>
    <phoneticPr fontId="4"/>
  </si>
  <si>
    <t>選択科目・資格区分コード</t>
    <phoneticPr fontId="4"/>
  </si>
  <si>
    <t>「鋼構造及びコンクリート」</t>
  </si>
  <si>
    <t>建設部門に係る選択科目のうち「鋼構造及びコンクリート以外のもの」</t>
  </si>
  <si>
    <t>「農業土木」</t>
  </si>
  <si>
    <t>電気電子部門に係る選択科目</t>
  </si>
  <si>
    <t>「流体工学」又は「熱工学」</t>
  </si>
  <si>
    <t>機械部門に係る選択科目のうち「流体工学」又は「熱工学」以外のもの</t>
  </si>
  <si>
    <t>「上水道及び工業用水道」</t>
  </si>
  <si>
    <t>上下水道部門に係る選択科目のうち「上水道及び工業用水道」以外のもの</t>
  </si>
  <si>
    <t>「林業」</t>
  </si>
  <si>
    <t>「森林土木」</t>
  </si>
  <si>
    <t>「水質管理」</t>
  </si>
  <si>
    <t>「廃棄物管理」</t>
  </si>
  <si>
    <t>衛生工学に係る選択科目のうち「水質管理」、「廃棄物管理」以外のもの</t>
  </si>
  <si>
    <t>総合技術監理部門</t>
    <phoneticPr fontId="4"/>
  </si>
  <si>
    <t>建設</t>
    <phoneticPr fontId="4"/>
  </si>
  <si>
    <t xml:space="preserve"> その他</t>
    <rPh sb="3" eb="4">
      <t>タ</t>
    </rPh>
    <phoneticPr fontId="1"/>
  </si>
  <si>
    <t>―</t>
  </si>
  <si>
    <t>上下水道</t>
    <phoneticPr fontId="4"/>
  </si>
  <si>
    <t>「上水道及び工業用水道」</t>
    <rPh sb="1" eb="4">
      <t>ジョウスイドウ</t>
    </rPh>
    <rPh sb="4" eb="5">
      <t>オヨ</t>
    </rPh>
    <rPh sb="6" eb="8">
      <t>コウギョウ</t>
    </rPh>
    <rPh sb="8" eb="10">
      <t>ヨウスイ</t>
    </rPh>
    <rPh sb="10" eb="11">
      <t>ドウ</t>
    </rPh>
    <phoneticPr fontId="1"/>
  </si>
  <si>
    <t>その他</t>
    <rPh sb="2" eb="3">
      <t>タ</t>
    </rPh>
    <phoneticPr fontId="1"/>
  </si>
  <si>
    <t>「流体工学」又は「熱工学」</t>
    <rPh sb="1" eb="3">
      <t>リュウタイ</t>
    </rPh>
    <rPh sb="3" eb="5">
      <t>コウガク</t>
    </rPh>
    <rPh sb="6" eb="7">
      <t>マタ</t>
    </rPh>
    <rPh sb="9" eb="10">
      <t>ネツ</t>
    </rPh>
    <rPh sb="10" eb="12">
      <t>コウガク</t>
    </rPh>
    <phoneticPr fontId="1"/>
  </si>
  <si>
    <t>「農業土木」</t>
    <rPh sb="1" eb="3">
      <t>ノウギョウ</t>
    </rPh>
    <rPh sb="3" eb="5">
      <t>ドボク</t>
    </rPh>
    <phoneticPr fontId="1"/>
  </si>
  <si>
    <t>「鋼構造及びコンクリ－ト」</t>
    <rPh sb="1" eb="2">
      <t>コウ</t>
    </rPh>
    <rPh sb="2" eb="4">
      <t>コウゾウ</t>
    </rPh>
    <rPh sb="4" eb="5">
      <t>オヨ</t>
    </rPh>
    <phoneticPr fontId="1"/>
  </si>
  <si>
    <t>森林</t>
    <phoneticPr fontId="4"/>
  </si>
  <si>
    <t xml:space="preserve"> 「林業」</t>
    <rPh sb="2" eb="4">
      <t>リンギョウ</t>
    </rPh>
    <phoneticPr fontId="1"/>
  </si>
  <si>
    <t xml:space="preserve"> 「森林土木」</t>
    <rPh sb="2" eb="4">
      <t>シンリン</t>
    </rPh>
    <rPh sb="4" eb="6">
      <t>ドボク</t>
    </rPh>
    <phoneticPr fontId="1"/>
  </si>
  <si>
    <t xml:space="preserve"> 「水質管理」</t>
    <rPh sb="2" eb="4">
      <t>スイシツ</t>
    </rPh>
    <rPh sb="4" eb="6">
      <t>カンリ</t>
    </rPh>
    <phoneticPr fontId="1"/>
  </si>
  <si>
    <t>「廃棄物管理」</t>
    <rPh sb="1" eb="4">
      <t>ハイキブツ</t>
    </rPh>
    <rPh sb="4" eb="6">
      <t>カンリ</t>
    </rPh>
    <phoneticPr fontId="1"/>
  </si>
  <si>
    <t>衛生工学</t>
    <phoneticPr fontId="4"/>
  </si>
  <si>
    <t>建築士</t>
    <phoneticPr fontId="4"/>
  </si>
  <si>
    <t xml:space="preserve"> 一級建築士</t>
    <rPh sb="1" eb="3">
      <t>イッキュウ</t>
    </rPh>
    <rPh sb="3" eb="6">
      <t>ケンチクシ</t>
    </rPh>
    <phoneticPr fontId="1"/>
  </si>
  <si>
    <t xml:space="preserve"> 二級建築士</t>
    <rPh sb="1" eb="3">
      <t>ニキュウ</t>
    </rPh>
    <rPh sb="3" eb="6">
      <t>ケンチクシ</t>
    </rPh>
    <phoneticPr fontId="1"/>
  </si>
  <si>
    <t xml:space="preserve"> 木造建築士</t>
    <rPh sb="1" eb="3">
      <t>モクゾウ</t>
    </rPh>
    <rPh sb="3" eb="6">
      <t>ケンチクシ</t>
    </rPh>
    <phoneticPr fontId="1"/>
  </si>
  <si>
    <t>建築設備士</t>
    <phoneticPr fontId="4"/>
  </si>
  <si>
    <t>建築士等</t>
    <phoneticPr fontId="4"/>
  </si>
  <si>
    <t>施工管理技士・技術士・建築士等の合計</t>
    <phoneticPr fontId="4"/>
  </si>
  <si>
    <t>実人数</t>
    <phoneticPr fontId="4"/>
  </si>
  <si>
    <t>農業</t>
    <rPh sb="0" eb="2">
      <t>ノウギョウ</t>
    </rPh>
    <phoneticPr fontId="1"/>
  </si>
  <si>
    <t>電気電子部門</t>
    <rPh sb="0" eb="2">
      <t>デンキ</t>
    </rPh>
    <rPh sb="2" eb="4">
      <t>デンシ</t>
    </rPh>
    <rPh sb="4" eb="6">
      <t>ブモン</t>
    </rPh>
    <phoneticPr fontId="1"/>
  </si>
  <si>
    <t>機械</t>
    <rPh sb="0" eb="2">
      <t>キカイ</t>
    </rPh>
    <phoneticPr fontId="1"/>
  </si>
  <si>
    <t>角田市 一般競争（指名競争）参加資格審査申請書【建設工事】</t>
    <rPh sb="0" eb="3">
      <t>カクダシ</t>
    </rPh>
    <phoneticPr fontId="4"/>
  </si>
  <si>
    <t>例)10</t>
    <phoneticPr fontId="4"/>
  </si>
  <si>
    <t>消防設備工事</t>
    <phoneticPr fontId="4"/>
  </si>
  <si>
    <t>０１</t>
    <phoneticPr fontId="4"/>
  </si>
  <si>
    <t>０２</t>
    <phoneticPr fontId="4"/>
  </si>
  <si>
    <t>０３</t>
    <phoneticPr fontId="4"/>
  </si>
  <si>
    <t>０４</t>
    <phoneticPr fontId="4"/>
  </si>
  <si>
    <t>０５</t>
    <phoneticPr fontId="4"/>
  </si>
  <si>
    <t>０６</t>
    <phoneticPr fontId="4"/>
  </si>
  <si>
    <t>０７</t>
    <phoneticPr fontId="4"/>
  </si>
  <si>
    <t>０８</t>
    <phoneticPr fontId="4"/>
  </si>
  <si>
    <t>０９</t>
    <phoneticPr fontId="4"/>
  </si>
  <si>
    <t>１０</t>
    <phoneticPr fontId="4"/>
  </si>
  <si>
    <t>１１</t>
    <phoneticPr fontId="4"/>
  </si>
  <si>
    <t>１２</t>
    <phoneticPr fontId="4"/>
  </si>
  <si>
    <t>１３</t>
    <phoneticPr fontId="4"/>
  </si>
  <si>
    <t>１４</t>
    <phoneticPr fontId="4"/>
  </si>
  <si>
    <t>１５</t>
    <phoneticPr fontId="4"/>
  </si>
  <si>
    <t>１６</t>
    <phoneticPr fontId="4"/>
  </si>
  <si>
    <t>１７</t>
    <phoneticPr fontId="4"/>
  </si>
  <si>
    <t>１８</t>
    <phoneticPr fontId="4"/>
  </si>
  <si>
    <t>１９</t>
    <phoneticPr fontId="4"/>
  </si>
  <si>
    <t>２０</t>
    <phoneticPr fontId="4"/>
  </si>
  <si>
    <t>２１</t>
    <phoneticPr fontId="4"/>
  </si>
  <si>
    <t>２２</t>
    <phoneticPr fontId="4"/>
  </si>
  <si>
    <t>２３</t>
    <phoneticPr fontId="4"/>
  </si>
  <si>
    <t>２４</t>
    <phoneticPr fontId="4"/>
  </si>
  <si>
    <t>２５</t>
    <phoneticPr fontId="4"/>
  </si>
  <si>
    <t>２６</t>
    <phoneticPr fontId="4"/>
  </si>
  <si>
    <t>２７</t>
    <phoneticPr fontId="4"/>
  </si>
  <si>
    <t>２８</t>
    <phoneticPr fontId="4"/>
  </si>
  <si>
    <t>２９</t>
    <phoneticPr fontId="4"/>
  </si>
  <si>
    <t xml:space="preserve">例)カブシキガイシャスズキグミ　トウホクエイギョウショ
正式名称を全角カタカナで入力してください。支店・営業所名は、１文字空けて入力してください。
</t>
    <phoneticPr fontId="4"/>
  </si>
  <si>
    <t xml:space="preserve">例)株式会社鈴木組　東北営業所
正式名称で入力してください。支店・営業所名は、１文字空けて入力してください。
</t>
    <rPh sb="10" eb="12">
      <t>トウホク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</si>
  <si>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申請時点で在籍している有資格技術職員の人数を入力してください。</t>
    <rPh sb="22" eb="24">
      <t>ニュウリョク</t>
    </rPh>
    <phoneticPr fontId="4"/>
  </si>
  <si>
    <t>同技術者名簿&lt;別紙二&gt;の｢資格者証交付番号｣欄に同交付番号が記載されている技術者で監理技術者講習修了証を所持している技術者を集計し､合計人数を記入してください。平成２２年４月１日以後に監理技術者資格者証の交付を受けているもの。</t>
    <phoneticPr fontId="4"/>
  </si>
  <si>
    <t>*1</t>
    <phoneticPr fontId="4"/>
  </si>
  <si>
    <t>建設業施行規則第１８条の３第２項第２号に規定する登録基幹技能講習を修了した者であって、雇用期間を特に限定することなく常時雇用されているものをいい、労務者又はこれに準ずるものを除き、建設業に従事する者に限るものとする。</t>
    <phoneticPr fontId="4"/>
  </si>
  <si>
    <t>*2</t>
    <phoneticPr fontId="4"/>
  </si>
  <si>
    <r>
      <t>監理技術者資格者証及び監理技術者講習修了証の所持者数</t>
    </r>
    <r>
      <rPr>
        <sz val="11"/>
        <color rgb="FFFF0000"/>
        <rFont val="ＭＳ ゴシック"/>
        <family val="3"/>
        <charset val="128"/>
      </rPr>
      <t>*1</t>
    </r>
    <phoneticPr fontId="4"/>
  </si>
  <si>
    <r>
      <t>登録基幹技術者講習修了証の所持者数</t>
    </r>
    <r>
      <rPr>
        <sz val="11"/>
        <color rgb="FFFF0000"/>
        <rFont val="ＭＳ ゴシック"/>
        <family val="3"/>
        <charset val="128"/>
      </rPr>
      <t>*2</t>
    </r>
    <phoneticPr fontId="4"/>
  </si>
  <si>
    <t>３０</t>
    <phoneticPr fontId="4"/>
  </si>
  <si>
    <t>04_角田市</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</si>
  <si>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</si>
  <si>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r>
      <t xml:space="preserve">登録を希望する場合、希望、年間平均完成工事高欄を入力してください。
</t>
    </r>
    <r>
      <rPr>
        <sz val="10"/>
        <color theme="1" tint="4.9989318521683403E-2"/>
        <rFont val="ＭＳ ゴシック"/>
        <family val="3"/>
        <charset val="128"/>
      </rPr>
      <t>希望欄はリストから選択してください。
年間平均完成工事高については、消費税を含まない金額を入力してください。</t>
    </r>
    <rPh sb="0" eb="2">
      <t>トウロク</t>
    </rPh>
    <rPh sb="3" eb="5">
      <t>キボウ</t>
    </rPh>
    <rPh sb="7" eb="9">
      <t>バアイ</t>
    </rPh>
    <rPh sb="10" eb="12">
      <t>キボウ</t>
    </rPh>
    <rPh sb="13" eb="15">
      <t>ネンカン</t>
    </rPh>
    <rPh sb="34" eb="36">
      <t>キボウ</t>
    </rPh>
    <rPh sb="36" eb="37">
      <t>ラン</t>
    </rPh>
    <phoneticPr fontId="4"/>
  </si>
  <si>
    <t>例)1000001　「-（ハイフン）」を使わず7桁の数字で入力してください。</t>
  </si>
  <si>
    <t>総職員数</t>
    <rPh sb="0" eb="1">
      <t>ソウ</t>
    </rPh>
    <rPh sb="1" eb="3">
      <t>ショクイン</t>
    </rPh>
    <rPh sb="3" eb="4">
      <t>スウ</t>
    </rPh>
    <phoneticPr fontId="5"/>
  </si>
  <si>
    <t>人</t>
    <rPh sb="0" eb="1">
      <t>ヒト</t>
    </rPh>
    <phoneticPr fontId="4"/>
  </si>
  <si>
    <t>@を含む半角文字で入力してください。</t>
    <phoneticPr fontId="4"/>
  </si>
  <si>
    <t>「-（ハイフン）」を使わず7桁の数字で入力してください。</t>
    <phoneticPr fontId="4"/>
  </si>
  <si>
    <t>都道府県から入力してください。</t>
    <rPh sb="0" eb="4">
      <t>トドウフケン</t>
    </rPh>
    <phoneticPr fontId="4"/>
  </si>
  <si>
    <t>半角の数字とハイフンで入力してください。</t>
    <phoneticPr fontId="4"/>
  </si>
  <si>
    <t>@を含む半角文字で入力してください。</t>
    <phoneticPr fontId="4"/>
  </si>
  <si>
    <t>令和7・8年度において、角田市で行われる建設工事に係る入札に参加する資格の審査を申請します。</t>
    <rPh sb="12" eb="15">
      <t>カクダシ</t>
    </rPh>
    <phoneticPr fontId="4"/>
  </si>
  <si>
    <t>例)2024/4/1、R6/4/1</t>
    <phoneticPr fontId="4"/>
  </si>
  <si>
    <t>例)2024/4/1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</si>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</sst>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6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bottom style="hair">
        <color auto="1"/>
      </bottom>
      <diagonal/>
    </border>
    <border>
      <left style="hair">
        <color auto="1"/>
      </left>
      <right style="hair">
        <color auto="1"/>
      </right>
      <top/>
      <bottom style="hair">
        <color indexed="64"/>
      </bottom>
      <diagonal/>
    </border>
    <border>
      <left style="hair">
        <color indexed="64"/>
      </left>
      <right/>
      <top/>
      <bottom style="hair">
        <color indexed="64"/>
      </bottom>
      <diagonal/>
    </border>
    <border>
      <left style="thin">
        <color indexed="64"/>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auto="1"/>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98">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177" fontId="13" fillId="2" borderId="6" xfId="0" applyNumberFormat="1" applyFont="1" applyFill="1" applyBorder="1" applyAlignment="1" applyProtection="1">
      <alignment horizontal="right" vertical="center"/>
      <protection locked="0"/>
    </xf>
    <xf numFmtId="38" fontId="13" fillId="2" borderId="50" xfId="0" applyNumberFormat="1" applyFont="1" applyFill="1" applyBorder="1" applyAlignment="1" applyProtection="1">
      <alignment horizontal="right" vertical="center"/>
      <protection locked="0"/>
    </xf>
    <xf numFmtId="177" fontId="13" fillId="2" borderId="12" xfId="0"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10" xfId="1" applyNumberFormat="1" applyFont="1" applyFill="1" applyBorder="1" applyAlignment="1" applyProtection="1">
      <alignment horizontal="right" vertical="center"/>
      <protection locked="0"/>
    </xf>
    <xf numFmtId="38" fontId="13" fillId="2" borderId="50" xfId="1" applyNumberFormat="1" applyFont="1" applyFill="1" applyBorder="1" applyAlignment="1" applyProtection="1">
      <alignment horizontal="right" vertical="center"/>
      <protection locked="0"/>
    </xf>
    <xf numFmtId="38" fontId="13" fillId="2" borderId="12" xfId="1" applyNumberFormat="1" applyFont="1" applyFill="1" applyBorder="1" applyAlignment="1" applyProtection="1">
      <alignment horizontal="right" vertical="center"/>
      <protection locked="0"/>
    </xf>
    <xf numFmtId="38" fontId="13" fillId="2" borderId="7" xfId="2" applyNumberFormat="1" applyFont="1" applyFill="1" applyBorder="1" applyAlignment="1" applyProtection="1">
      <alignment horizontal="right" vertical="center"/>
      <protection locked="0"/>
    </xf>
    <xf numFmtId="0" fontId="13" fillId="2" borderId="10" xfId="2"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177" fontId="13" fillId="2" borderId="0" xfId="0" applyNumberFormat="1" applyFont="1" applyFill="1" applyAlignment="1" applyProtection="1">
      <alignment horizontal="lef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34" xfId="0" applyNumberFormat="1" applyFont="1" applyFill="1" applyBorder="1" applyAlignment="1" applyProtection="1">
      <alignment horizontal="center" vertical="center"/>
      <protection locked="0"/>
    </xf>
    <xf numFmtId="49" fontId="13" fillId="2" borderId="35" xfId="0" applyNumberFormat="1" applyFont="1" applyFill="1" applyBorder="1" applyAlignment="1" applyProtection="1">
      <alignment horizontal="center" vertical="center"/>
      <protection locked="0"/>
    </xf>
    <xf numFmtId="38" fontId="13" fillId="2" borderId="34" xfId="0" applyNumberFormat="1" applyFont="1" applyFill="1" applyBorder="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38" fontId="13" fillId="2" borderId="64"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right" vertical="center"/>
      <protection locked="0"/>
    </xf>
    <xf numFmtId="38" fontId="13" fillId="2" borderId="3" xfId="1" applyNumberFormat="1" applyFont="1" applyFill="1" applyBorder="1" applyAlignment="1" applyProtection="1">
      <alignment horizontal="right" vertical="center"/>
      <protection locked="0"/>
    </xf>
    <xf numFmtId="38" fontId="13" fillId="2" borderId="6" xfId="1" applyNumberFormat="1" applyFont="1" applyFill="1" applyBorder="1" applyAlignment="1" applyProtection="1">
      <alignment horizontal="righ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38" fontId="13" fillId="2" borderId="0" xfId="1" applyNumberFormat="1" applyFont="1" applyFill="1" applyAlignment="1" applyProtection="1">
      <alignment horizontal="right" vertical="center"/>
      <protection locked="0"/>
    </xf>
    <xf numFmtId="181" fontId="13" fillId="2" borderId="0" xfId="1" applyNumberFormat="1" applyFont="1" applyFill="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38" fontId="13" fillId="2" borderId="4" xfId="0" applyNumberFormat="1" applyFont="1" applyFill="1" applyBorder="1" applyAlignment="1" applyProtection="1">
      <alignment horizontal="right" vertical="center"/>
      <protection locked="0"/>
    </xf>
    <xf numFmtId="38" fontId="13" fillId="2" borderId="6" xfId="0" applyNumberFormat="1" applyFont="1" applyFill="1" applyBorder="1" applyAlignment="1" applyProtection="1">
      <alignment horizontal="righ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38" fontId="13" fillId="2" borderId="50" xfId="2" applyNumberFormat="1" applyFont="1" applyFill="1" applyBorder="1" applyAlignment="1" applyProtection="1">
      <alignment horizontal="right" vertical="center"/>
      <protection locked="0"/>
    </xf>
    <xf numFmtId="0" fontId="13" fillId="2" borderId="12" xfId="2"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49" fontId="3" fillId="0" borderId="20" xfId="2" applyNumberFormat="1" applyFont="1" applyBorder="1" applyProtection="1">
      <alignment vertical="center"/>
    </xf>
    <xf numFmtId="176" fontId="3" fillId="0" borderId="16" xfId="2" applyNumberFormat="1" applyFont="1" applyBorder="1" applyProtection="1">
      <alignment vertical="center"/>
    </xf>
    <xf numFmtId="49" fontId="15" fillId="0" borderId="0" xfId="0" applyNumberFormat="1" applyFont="1" applyProtection="1">
      <alignment vertical="center"/>
    </xf>
    <xf numFmtId="0" fontId="3" fillId="0" borderId="21" xfId="2" applyFont="1" applyBorder="1" applyProtection="1">
      <alignment vertical="center"/>
    </xf>
    <xf numFmtId="0" fontId="3" fillId="0" borderId="23" xfId="2" applyFont="1" applyBorder="1" applyProtection="1">
      <alignment vertical="center"/>
    </xf>
    <xf numFmtId="0" fontId="3" fillId="0" borderId="61" xfId="2" applyFont="1" applyBorder="1" applyProtection="1">
      <alignment vertical="center"/>
    </xf>
    <xf numFmtId="0" fontId="3" fillId="0" borderId="40" xfId="2" applyFont="1" applyBorder="1" applyProtection="1">
      <alignment vertical="center"/>
    </xf>
    <xf numFmtId="0" fontId="3" fillId="0" borderId="62" xfId="2" applyFont="1" applyBorder="1" applyProtection="1">
      <alignment vertical="center"/>
    </xf>
    <xf numFmtId="0" fontId="3" fillId="0" borderId="2" xfId="2" applyFont="1" applyBorder="1" applyProtection="1">
      <alignment vertical="center"/>
    </xf>
    <xf numFmtId="0" fontId="3" fillId="0" borderId="23" xfId="2" applyFont="1" applyBorder="1" applyProtection="1">
      <alignment vertical="center"/>
    </xf>
    <xf numFmtId="177" fontId="3" fillId="0" borderId="61" xfId="2" applyNumberFormat="1" applyFont="1" applyBorder="1" applyAlignment="1" applyProtection="1">
      <alignment horizontal="center" vertical="center"/>
    </xf>
    <xf numFmtId="177" fontId="3" fillId="0" borderId="40" xfId="2" applyNumberFormat="1" applyFont="1" applyBorder="1" applyAlignment="1" applyProtection="1">
      <alignment horizontal="center" vertical="center"/>
    </xf>
    <xf numFmtId="0" fontId="3" fillId="0" borderId="43" xfId="2" applyFont="1" applyBorder="1" applyAlignment="1" applyProtection="1">
      <alignment horizontal="center" vertical="center" textRotation="255"/>
    </xf>
    <xf numFmtId="0" fontId="3" fillId="0" borderId="44" xfId="2" applyFont="1" applyBorder="1" applyAlignment="1" applyProtection="1">
      <alignment vertical="top"/>
    </xf>
    <xf numFmtId="0" fontId="3" fillId="0" borderId="45" xfId="2" applyFont="1" applyBorder="1" applyProtection="1">
      <alignment vertical="center"/>
    </xf>
    <xf numFmtId="0" fontId="3" fillId="0" borderId="32" xfId="2" applyFont="1" applyBorder="1" applyProtection="1">
      <alignment vertical="center"/>
    </xf>
    <xf numFmtId="0" fontId="3" fillId="0" borderId="56" xfId="2" applyFont="1" applyBorder="1" applyProtection="1">
      <alignment vertical="center"/>
    </xf>
    <xf numFmtId="0" fontId="3" fillId="0" borderId="44" xfId="2" applyFont="1" applyBorder="1" applyProtection="1">
      <alignment vertical="center"/>
    </xf>
    <xf numFmtId="0" fontId="3" fillId="0" borderId="45" xfId="2" applyFont="1" applyBorder="1" applyAlignment="1" applyProtection="1">
      <alignment horizontal="right" vertical="center"/>
    </xf>
    <xf numFmtId="0" fontId="3" fillId="0" borderId="32" xfId="2" applyFont="1" applyBorder="1" applyProtection="1">
      <alignment vertical="center"/>
    </xf>
    <xf numFmtId="0" fontId="3" fillId="0" borderId="46" xfId="2" applyFont="1" applyBorder="1" applyAlignment="1" applyProtection="1">
      <alignment horizontal="center" vertical="center" textRotation="255"/>
    </xf>
    <xf numFmtId="0" fontId="3" fillId="0" borderId="47" xfId="2" applyFont="1" applyBorder="1" applyAlignment="1" applyProtection="1">
      <alignment vertical="top"/>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0" fontId="3" fillId="0" borderId="47" xfId="2" applyFont="1" applyBorder="1" applyProtection="1">
      <alignment vertical="center"/>
    </xf>
    <xf numFmtId="0" fontId="3" fillId="0" borderId="7" xfId="2" applyFont="1" applyBorder="1" applyAlignment="1" applyProtection="1">
      <alignment horizontal="right" vertical="center"/>
    </xf>
    <xf numFmtId="0" fontId="3" fillId="0" borderId="8" xfId="2" applyFont="1" applyBorder="1" applyProtection="1">
      <alignmen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0" fontId="3" fillId="0" borderId="54" xfId="2" applyFont="1" applyBorder="1" applyAlignment="1" applyProtection="1">
      <alignment horizontal="left" vertical="center"/>
    </xf>
    <xf numFmtId="0" fontId="3" fillId="0" borderId="55" xfId="2" applyFont="1" applyBorder="1" applyAlignment="1" applyProtection="1">
      <alignment horizontal="left" vertical="center"/>
    </xf>
    <xf numFmtId="0" fontId="3" fillId="0" borderId="45" xfId="2" applyFont="1" applyBorder="1" applyAlignment="1" applyProtection="1">
      <alignment horizontal="left" vertical="center"/>
    </xf>
    <xf numFmtId="0" fontId="3" fillId="0" borderId="56" xfId="2" applyFont="1" applyBorder="1" applyAlignment="1" applyProtection="1">
      <alignment horizontal="left" vertical="center"/>
    </xf>
    <xf numFmtId="0" fontId="3" fillId="0" borderId="7" xfId="2" applyFont="1" applyBorder="1" applyProtection="1">
      <alignment vertical="center"/>
    </xf>
    <xf numFmtId="0" fontId="3" fillId="0" borderId="48" xfId="2" applyFont="1" applyBorder="1" applyAlignment="1" applyProtection="1">
      <alignment horizontal="center" vertical="center" textRotation="255"/>
    </xf>
    <xf numFmtId="0" fontId="3" fillId="0" borderId="49" xfId="2" applyFont="1" applyBorder="1" applyAlignment="1" applyProtection="1">
      <alignment vertical="top"/>
    </xf>
    <xf numFmtId="0" fontId="3" fillId="0" borderId="50" xfId="2" applyFont="1" applyBorder="1" applyProtection="1">
      <alignment vertical="center"/>
    </xf>
    <xf numFmtId="0" fontId="3" fillId="0" borderId="11" xfId="2" applyFont="1" applyBorder="1" applyProtection="1">
      <alignment vertical="center"/>
    </xf>
    <xf numFmtId="0" fontId="3" fillId="0" borderId="57" xfId="2" applyFont="1" applyBorder="1" applyProtection="1">
      <alignment vertical="center"/>
    </xf>
    <xf numFmtId="0" fontId="3" fillId="0" borderId="50" xfId="2" applyFont="1" applyBorder="1" applyAlignment="1" applyProtection="1">
      <alignment horizontal="right" vertical="center"/>
    </xf>
    <xf numFmtId="0" fontId="3" fillId="0" borderId="11" xfId="2" applyFont="1" applyBorder="1" applyProtection="1">
      <alignment vertical="center"/>
    </xf>
    <xf numFmtId="0" fontId="3" fillId="0" borderId="0" xfId="2" applyFont="1" applyProtection="1">
      <alignment vertical="center"/>
    </xf>
    <xf numFmtId="0" fontId="3" fillId="0" borderId="58" xfId="2" applyFont="1" applyBorder="1" applyAlignment="1" applyProtection="1">
      <alignment horizontal="center" vertical="center" textRotation="255"/>
    </xf>
    <xf numFmtId="0" fontId="3" fillId="0" borderId="44" xfId="2" applyFont="1" applyBorder="1" applyAlignment="1" applyProtection="1">
      <alignment horizontal="left" vertical="top"/>
    </xf>
    <xf numFmtId="0" fontId="3" fillId="0" borderId="47" xfId="2" applyFont="1" applyBorder="1" applyAlignment="1" applyProtection="1">
      <alignment horizontal="left" vertical="top"/>
    </xf>
    <xf numFmtId="0" fontId="3" fillId="0" borderId="47" xfId="0" applyFont="1" applyBorder="1" applyProtection="1">
      <alignment vertical="center"/>
    </xf>
    <xf numFmtId="0" fontId="3" fillId="0" borderId="7" xfId="0" applyFont="1" applyBorder="1" applyAlignment="1" applyProtection="1">
      <alignment horizontal="right" vertical="center"/>
    </xf>
    <xf numFmtId="177" fontId="14" fillId="0" borderId="8" xfId="0" applyNumberFormat="1" applyFont="1" applyBorder="1" applyAlignment="1" applyProtection="1">
      <alignment vertical="top"/>
    </xf>
    <xf numFmtId="0" fontId="3" fillId="0" borderId="47" xfId="0" applyFont="1" applyBorder="1" applyAlignment="1" applyProtection="1">
      <alignment horizontal="left" vertical="top"/>
    </xf>
    <xf numFmtId="0" fontId="3" fillId="0" borderId="59" xfId="0" applyFont="1" applyBorder="1" applyAlignment="1" applyProtection="1">
      <alignment horizontal="center" vertical="center" textRotation="255"/>
    </xf>
    <xf numFmtId="0" fontId="3" fillId="0" borderId="58" xfId="0" applyFont="1" applyBorder="1" applyAlignment="1" applyProtection="1">
      <alignment horizontal="center" vertical="center" textRotation="255"/>
    </xf>
    <xf numFmtId="0" fontId="3" fillId="0" borderId="60" xfId="0" applyFont="1" applyBorder="1" applyAlignment="1" applyProtection="1">
      <alignment horizontal="center" vertical="center" textRotation="255"/>
    </xf>
    <xf numFmtId="0" fontId="3" fillId="0" borderId="49" xfId="0" applyFont="1" applyBorder="1" applyProtection="1">
      <alignment vertical="center"/>
    </xf>
    <xf numFmtId="0" fontId="3" fillId="0" borderId="50" xfId="0" applyFont="1" applyBorder="1" applyAlignment="1" applyProtection="1">
      <alignment horizontal="right" vertical="center"/>
    </xf>
    <xf numFmtId="177" fontId="14" fillId="0" borderId="11" xfId="0" applyNumberFormat="1" applyFont="1" applyBorder="1" applyAlignment="1" applyProtection="1">
      <alignment vertical="top"/>
    </xf>
    <xf numFmtId="0" fontId="3" fillId="0" borderId="0" xfId="0" applyFont="1" applyAlignment="1" applyProtection="1">
      <alignment horizontal="right" vertical="center"/>
    </xf>
    <xf numFmtId="0" fontId="3" fillId="0" borderId="42" xfId="0" applyFont="1" applyBorder="1" applyProtection="1">
      <alignment vertical="center"/>
    </xf>
    <xf numFmtId="0" fontId="3" fillId="0" borderId="13" xfId="0" applyFont="1" applyBorder="1" applyProtection="1">
      <alignment vertical="center"/>
    </xf>
    <xf numFmtId="0" fontId="3" fillId="0" borderId="51" xfId="0" applyFont="1" applyBorder="1" applyProtection="1">
      <alignment vertical="center"/>
    </xf>
    <xf numFmtId="0" fontId="3" fillId="0" borderId="20" xfId="0" applyFont="1" applyBorder="1" applyProtection="1">
      <alignment vertical="center"/>
    </xf>
    <xf numFmtId="177" fontId="3" fillId="0" borderId="0" xfId="0" applyNumberFormat="1" applyFont="1" applyAlignment="1" applyProtection="1">
      <alignment vertical="top"/>
    </xf>
    <xf numFmtId="0" fontId="3" fillId="0" borderId="25" xfId="0" applyFont="1" applyBorder="1" applyProtection="1">
      <alignment vertical="center"/>
    </xf>
    <xf numFmtId="0" fontId="3" fillId="0" borderId="41" xfId="0" applyFont="1" applyBorder="1" applyProtection="1">
      <alignment vertical="center"/>
    </xf>
    <xf numFmtId="0" fontId="3" fillId="0" borderId="3" xfId="0" applyFont="1" applyBorder="1" applyProtection="1">
      <alignment vertical="center"/>
    </xf>
    <xf numFmtId="0" fontId="3" fillId="0" borderId="48" xfId="0" applyFont="1" applyBorder="1" applyProtection="1">
      <alignment vertical="center"/>
    </xf>
    <xf numFmtId="0" fontId="3" fillId="0" borderId="50" xfId="0" applyFont="1" applyBorder="1" applyProtection="1">
      <alignment vertical="center"/>
    </xf>
    <xf numFmtId="0" fontId="16" fillId="0" borderId="19" xfId="0" applyFont="1" applyBorder="1" applyAlignment="1" applyProtection="1">
      <alignment horizontal="right" vertical="top" wrapText="1"/>
    </xf>
    <xf numFmtId="0" fontId="16" fillId="0" borderId="19" xfId="0" applyFont="1" applyBorder="1" applyAlignment="1" applyProtection="1">
      <alignment horizontal="left" vertical="top" wrapText="1"/>
    </xf>
    <xf numFmtId="0" fontId="16" fillId="0" borderId="0" xfId="0" applyFont="1" applyAlignment="1" applyProtection="1">
      <alignment horizontal="right" vertical="top" wrapText="1"/>
    </xf>
    <xf numFmtId="0" fontId="16" fillId="0" borderId="0" xfId="0" applyFont="1" applyAlignment="1" applyProtection="1">
      <alignment horizontal="left" vertical="top" wrapText="1"/>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177" fontId="3" fillId="0" borderId="22" xfId="2" applyNumberFormat="1" applyFont="1" applyBorder="1" applyProtection="1">
      <alignment vertical="center"/>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9" xfId="2" applyFont="1" applyBorder="1" applyProtection="1">
      <alignment vertical="center"/>
    </xf>
    <xf numFmtId="49" fontId="3" fillId="0" borderId="63" xfId="0" applyNumberFormat="1" applyFont="1" applyBorder="1" applyAlignment="1" applyProtection="1">
      <alignment horizontal="center" vertical="center"/>
    </xf>
    <xf numFmtId="49" fontId="3" fillId="0" borderId="33" xfId="0" applyNumberFormat="1" applyFont="1" applyBorder="1" applyProtection="1">
      <alignment vertical="center"/>
    </xf>
    <xf numFmtId="49" fontId="3" fillId="0" borderId="35" xfId="0" applyNumberFormat="1" applyFont="1" applyBorder="1" applyProtection="1">
      <alignment vertical="center"/>
    </xf>
    <xf numFmtId="49" fontId="3" fillId="0" borderId="39" xfId="0" applyNumberFormat="1" applyFont="1" applyBorder="1" applyProtection="1">
      <alignment vertical="center"/>
    </xf>
    <xf numFmtId="49" fontId="3" fillId="0" borderId="37" xfId="0" applyNumberFormat="1" applyFont="1" applyBorder="1" applyProtection="1">
      <alignment vertical="center"/>
    </xf>
    <xf numFmtId="49" fontId="3" fillId="0" borderId="38" xfId="0" applyNumberFormat="1" applyFont="1" applyBorder="1" applyProtection="1">
      <alignment vertical="center"/>
    </xf>
    <xf numFmtId="38" fontId="13" fillId="0" borderId="36" xfId="0" applyNumberFormat="1" applyFont="1" applyBorder="1" applyAlignment="1" applyProtection="1">
      <alignment horizontal="right" vertical="center"/>
    </xf>
    <xf numFmtId="38" fontId="13" fillId="0" borderId="37" xfId="0" applyNumberFormat="1" applyFont="1" applyBorder="1" applyAlignment="1" applyProtection="1">
      <alignment horizontal="right" vertical="center"/>
    </xf>
    <xf numFmtId="38" fontId="13" fillId="0" borderId="65" xfId="0" applyNumberFormat="1" applyFont="1" applyBorder="1" applyAlignment="1" applyProtection="1">
      <alignment horizontal="right" vertical="center"/>
    </xf>
    <xf numFmtId="176" fontId="3" fillId="0" borderId="16" xfId="0" applyNumberFormat="1" applyFont="1" applyBorder="1" applyProtection="1">
      <alignment vertical="center"/>
    </xf>
    <xf numFmtId="181" fontId="14" fillId="0" borderId="19" xfId="0" applyNumberFormat="1" applyFont="1" applyBorder="1" applyAlignment="1" applyProtection="1">
      <alignment vertical="top"/>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horizontal="lef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1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97"/>
  <sheetViews>
    <sheetView showGridLines="0" tabSelected="1" topLeftCell="B1" zoomScaleNormal="100" workbookViewId="0">
      <selection activeCell="B1" sqref="B1"/>
    </sheetView>
  </sheetViews>
  <sheetFormatPr defaultColWidth="9" defaultRowHeight="13.2" x14ac:dyDescent="0.2"/>
  <cols>
    <col min="1" max="1" width="10.33203125" style="66" hidden="1" customWidth="1"/>
    <col min="2" max="3" width="1.6640625" style="66" customWidth="1"/>
    <col min="4" max="4" width="6.109375" style="66" customWidth="1"/>
    <col min="5" max="5" width="5.6640625" style="66" customWidth="1"/>
    <col min="6" max="6" width="6.6640625" style="66" customWidth="1"/>
    <col min="7" max="7" width="6.109375" style="66" customWidth="1"/>
    <col min="8" max="8" width="2.6640625" style="66" customWidth="1"/>
    <col min="9" max="9" width="1.6640625" style="66" customWidth="1"/>
    <col min="10" max="10" width="8.109375" style="66" customWidth="1"/>
    <col min="11" max="11" width="4.109375" style="66" customWidth="1"/>
    <col min="12" max="12" width="1.6640625" style="66" customWidth="1"/>
    <col min="13" max="13" width="9.44140625" style="66" customWidth="1"/>
    <col min="14" max="14" width="4.77734375" style="66" customWidth="1"/>
    <col min="15" max="15" width="7.109375" style="66" customWidth="1"/>
    <col min="16" max="16" width="8.33203125" style="66" customWidth="1"/>
    <col min="17" max="17" width="7" style="66" customWidth="1"/>
    <col min="18" max="18" width="5.6640625" style="66" customWidth="1"/>
    <col min="19" max="19" width="6.6640625" style="66" customWidth="1"/>
    <col min="20" max="20" width="5.21875" style="66" customWidth="1"/>
    <col min="21" max="21" width="7.77734375" style="66" customWidth="1"/>
    <col min="22" max="22" width="6.109375" style="66" customWidth="1"/>
    <col min="23" max="23" width="2.33203125" style="66" customWidth="1"/>
    <col min="24" max="24" width="20.109375" style="66" customWidth="1"/>
    <col min="25" max="25" width="4" style="66" customWidth="1"/>
    <col min="26" max="26" width="2.6640625" style="66" customWidth="1"/>
    <col min="27" max="27" width="3.6640625" style="66" customWidth="1"/>
    <col min="28" max="16384" width="9" style="66"/>
  </cols>
  <sheetData>
    <row r="1" spans="1:27" ht="30" customHeight="1" x14ac:dyDescent="0.2">
      <c r="A1" s="295" t="s">
        <v>252</v>
      </c>
      <c r="B1" s="64"/>
      <c r="C1" s="65" t="s">
        <v>210</v>
      </c>
      <c r="D1" s="65"/>
      <c r="Q1" s="67"/>
      <c r="R1" s="67"/>
      <c r="T1" s="68"/>
      <c r="U1" s="68"/>
      <c r="V1" s="68"/>
      <c r="W1" s="294" t="s">
        <v>267</v>
      </c>
      <c r="X1" s="69"/>
      <c r="Y1" s="69"/>
      <c r="Z1" s="69"/>
      <c r="AA1" s="67"/>
    </row>
    <row r="2" spans="1:27" ht="15" hidden="1" customHeight="1" x14ac:dyDescent="0.2">
      <c r="A2" s="295" t="s">
        <v>66</v>
      </c>
      <c r="B2" s="64"/>
      <c r="C2" s="70"/>
      <c r="D2" s="70"/>
      <c r="AA2" s="67"/>
    </row>
    <row r="3" spans="1:27" ht="30" customHeight="1" x14ac:dyDescent="0.2">
      <c r="A3" s="296" t="s">
        <v>268</v>
      </c>
      <c r="B3" s="71"/>
      <c r="C3" s="66" t="s">
        <v>263</v>
      </c>
      <c r="AA3" s="67"/>
    </row>
    <row r="4" spans="1:27" ht="5.25" customHeight="1" x14ac:dyDescent="0.2">
      <c r="A4" s="71"/>
      <c r="B4" s="71"/>
      <c r="C4" s="72"/>
      <c r="D4" s="73"/>
      <c r="E4" s="73"/>
      <c r="F4" s="73"/>
      <c r="G4" s="73"/>
      <c r="H4" s="73"/>
      <c r="I4" s="73"/>
      <c r="J4" s="73"/>
      <c r="K4" s="73"/>
      <c r="L4" s="73"/>
      <c r="M4" s="73"/>
      <c r="N4" s="73"/>
      <c r="O4" s="73"/>
      <c r="P4" s="73"/>
      <c r="Q4" s="73"/>
      <c r="R4" s="73"/>
      <c r="S4" s="73"/>
      <c r="T4" s="73"/>
      <c r="U4" s="73"/>
      <c r="V4" s="73"/>
      <c r="W4" s="73"/>
      <c r="X4" s="73"/>
      <c r="Y4" s="73"/>
      <c r="Z4" s="74"/>
    </row>
    <row r="5" spans="1:27" ht="15" customHeight="1" x14ac:dyDescent="0.2">
      <c r="A5" s="71"/>
      <c r="B5" s="75"/>
      <c r="C5" s="76" t="s">
        <v>266</v>
      </c>
      <c r="D5" s="77"/>
      <c r="E5" s="77"/>
      <c r="F5" s="77"/>
      <c r="G5" s="77"/>
      <c r="H5" s="77"/>
      <c r="I5" s="77"/>
      <c r="J5" s="77"/>
      <c r="K5" s="77"/>
      <c r="L5" s="77"/>
      <c r="M5" s="77"/>
      <c r="N5" s="77"/>
      <c r="O5" s="77"/>
      <c r="P5" s="77"/>
      <c r="Q5" s="77"/>
      <c r="R5" s="77"/>
      <c r="S5" s="77"/>
      <c r="T5" s="77"/>
      <c r="U5" s="77"/>
      <c r="V5" s="77"/>
      <c r="W5" s="77"/>
      <c r="X5" s="77"/>
      <c r="Y5" s="77"/>
      <c r="Z5" s="78"/>
    </row>
    <row r="6" spans="1:27" ht="15" customHeight="1" x14ac:dyDescent="0.2">
      <c r="A6" s="71"/>
      <c r="B6" s="71"/>
      <c r="C6" s="76" t="s">
        <v>13</v>
      </c>
      <c r="D6" s="77"/>
      <c r="E6" s="77"/>
      <c r="F6" s="77"/>
      <c r="G6" s="77"/>
      <c r="H6" s="77"/>
      <c r="I6" s="77"/>
      <c r="J6" s="77"/>
      <c r="K6" s="77"/>
      <c r="L6" s="77"/>
      <c r="M6" s="77"/>
      <c r="N6" s="77"/>
      <c r="O6" s="77"/>
      <c r="P6" s="77"/>
      <c r="Q6" s="77"/>
      <c r="R6" s="77"/>
      <c r="S6" s="77"/>
      <c r="T6" s="77"/>
      <c r="U6" s="77"/>
      <c r="V6" s="77"/>
      <c r="W6" s="77"/>
      <c r="X6" s="77"/>
      <c r="Y6" s="77"/>
      <c r="Z6" s="78"/>
    </row>
    <row r="7" spans="1:27" ht="15" customHeight="1" x14ac:dyDescent="0.2">
      <c r="A7" s="71"/>
      <c r="B7" s="71"/>
      <c r="C7" s="76" t="s">
        <v>14</v>
      </c>
      <c r="D7" s="77"/>
      <c r="E7" s="77"/>
      <c r="F7" s="77"/>
      <c r="G7" s="77"/>
      <c r="H7" s="77"/>
      <c r="I7" s="77"/>
      <c r="J7" s="77"/>
      <c r="K7" s="77"/>
      <c r="L7" s="77"/>
      <c r="M7" s="77"/>
      <c r="N7" s="77"/>
      <c r="O7" s="77"/>
      <c r="P7" s="77"/>
      <c r="Q7" s="77"/>
      <c r="R7" s="77"/>
      <c r="S7" s="77"/>
      <c r="T7" s="77"/>
      <c r="U7" s="77"/>
      <c r="V7" s="77"/>
      <c r="W7" s="77"/>
      <c r="X7" s="77"/>
      <c r="Y7" s="77"/>
      <c r="Z7" s="78"/>
    </row>
    <row r="8" spans="1:27" ht="15" hidden="1" customHeight="1" x14ac:dyDescent="0.2">
      <c r="A8" s="71"/>
      <c r="B8" s="71"/>
      <c r="C8" s="76"/>
      <c r="D8" s="77"/>
      <c r="E8" s="77"/>
      <c r="F8" s="77"/>
      <c r="G8" s="77"/>
      <c r="H8" s="77"/>
      <c r="I8" s="77"/>
      <c r="J8" s="77"/>
      <c r="K8" s="77"/>
      <c r="L8" s="77"/>
      <c r="M8" s="77"/>
      <c r="N8" s="77"/>
      <c r="O8" s="77"/>
      <c r="P8" s="77"/>
      <c r="Q8" s="77"/>
      <c r="R8" s="77"/>
      <c r="S8" s="77"/>
      <c r="T8" s="77"/>
      <c r="U8" s="77"/>
      <c r="V8" s="77"/>
      <c r="W8" s="77"/>
      <c r="X8" s="77"/>
      <c r="Y8" s="77"/>
      <c r="Z8" s="78"/>
    </row>
    <row r="9" spans="1:27" ht="5.25" customHeight="1" x14ac:dyDescent="0.2">
      <c r="A9" s="71"/>
      <c r="B9" s="71"/>
      <c r="C9" s="79"/>
      <c r="D9" s="80"/>
      <c r="E9" s="80"/>
      <c r="F9" s="80"/>
      <c r="G9" s="80"/>
      <c r="H9" s="80"/>
      <c r="I9" s="80"/>
      <c r="J9" s="80"/>
      <c r="K9" s="80"/>
      <c r="L9" s="80"/>
      <c r="M9" s="80"/>
      <c r="N9" s="80"/>
      <c r="O9" s="80"/>
      <c r="P9" s="80"/>
      <c r="Q9" s="80"/>
      <c r="R9" s="80"/>
      <c r="S9" s="80"/>
      <c r="T9" s="80"/>
      <c r="U9" s="80"/>
      <c r="V9" s="80"/>
      <c r="W9" s="80"/>
      <c r="X9" s="80"/>
      <c r="Y9" s="80"/>
      <c r="Z9" s="81"/>
    </row>
    <row r="10" spans="1:27" ht="30" customHeight="1" x14ac:dyDescent="0.2">
      <c r="A10" s="71"/>
      <c r="B10" s="71"/>
    </row>
    <row r="11" spans="1:27" ht="15" hidden="1" customHeight="1" x14ac:dyDescent="0.2">
      <c r="A11" s="71"/>
      <c r="B11" s="71"/>
    </row>
    <row r="12" spans="1:27" ht="15" hidden="1" customHeight="1" x14ac:dyDescent="0.2">
      <c r="A12" s="71"/>
      <c r="B12" s="71"/>
    </row>
    <row r="13" spans="1:27" ht="20.100000000000001" customHeight="1" x14ac:dyDescent="0.2">
      <c r="A13" s="71"/>
      <c r="B13" s="71"/>
      <c r="C13" s="82" t="s">
        <v>130</v>
      </c>
      <c r="D13" s="83"/>
      <c r="E13" s="83"/>
      <c r="F13" s="83"/>
      <c r="G13" s="83"/>
      <c r="H13" s="84"/>
    </row>
    <row r="14" spans="1:27" ht="15" customHeight="1" x14ac:dyDescent="0.2">
      <c r="A14" s="71"/>
      <c r="B14" s="71"/>
      <c r="C14" s="85"/>
      <c r="D14" s="86"/>
      <c r="E14" s="86"/>
      <c r="F14" s="86"/>
      <c r="G14" s="86"/>
      <c r="H14" s="86"/>
      <c r="I14" s="87"/>
      <c r="J14" s="87"/>
      <c r="K14" s="87"/>
      <c r="L14" s="87"/>
      <c r="M14" s="87"/>
      <c r="N14" s="87"/>
      <c r="O14" s="87"/>
      <c r="P14" s="87"/>
      <c r="Q14" s="87"/>
      <c r="R14" s="87"/>
      <c r="S14" s="87"/>
      <c r="T14" s="87"/>
      <c r="U14" s="87"/>
      <c r="V14" s="87"/>
      <c r="W14" s="87"/>
      <c r="X14" s="87"/>
      <c r="Y14" s="87"/>
      <c r="Z14" s="88"/>
    </row>
    <row r="15" spans="1:27" ht="15.75" hidden="1" customHeight="1" x14ac:dyDescent="0.2">
      <c r="A15" s="71"/>
      <c r="B15" s="71"/>
      <c r="C15" s="89"/>
      <c r="D15" s="90"/>
      <c r="E15" s="91"/>
      <c r="F15" s="91"/>
      <c r="G15" s="91"/>
      <c r="H15" s="91"/>
      <c r="I15" s="92"/>
      <c r="J15" s="93"/>
      <c r="K15" s="93"/>
      <c r="L15" s="93"/>
      <c r="M15" s="93"/>
      <c r="N15" s="93"/>
      <c r="O15" s="93"/>
      <c r="P15" s="93"/>
      <c r="Q15" s="93"/>
      <c r="R15" s="93"/>
      <c r="S15" s="93"/>
      <c r="T15" s="93"/>
      <c r="U15" s="93"/>
      <c r="V15" s="93"/>
      <c r="W15" s="93"/>
      <c r="X15" s="93"/>
      <c r="Y15" s="93"/>
      <c r="Z15" s="94"/>
    </row>
    <row r="16" spans="1:27" ht="15.75" hidden="1" customHeight="1" x14ac:dyDescent="0.2">
      <c r="A16" s="71"/>
      <c r="B16" s="71"/>
      <c r="C16" s="89"/>
      <c r="D16" s="90"/>
      <c r="E16" s="95"/>
      <c r="F16" s="95"/>
      <c r="G16" s="95"/>
      <c r="H16" s="95"/>
      <c r="I16" s="92"/>
      <c r="J16" s="96"/>
      <c r="K16" s="96"/>
      <c r="L16" s="96"/>
      <c r="M16" s="96"/>
      <c r="N16" s="96"/>
      <c r="O16" s="96"/>
      <c r="P16" s="96"/>
      <c r="Q16" s="96"/>
      <c r="R16" s="96"/>
      <c r="S16" s="96"/>
      <c r="T16" s="96"/>
      <c r="U16" s="96"/>
      <c r="V16" s="96"/>
      <c r="W16" s="96"/>
      <c r="X16" s="96"/>
      <c r="Y16" s="96"/>
      <c r="Z16" s="94"/>
    </row>
    <row r="17" spans="1:26" ht="15.75" hidden="1" customHeight="1" x14ac:dyDescent="0.2">
      <c r="A17" s="71"/>
      <c r="B17" s="71"/>
      <c r="C17" s="89"/>
      <c r="D17" s="90"/>
      <c r="E17" s="95"/>
      <c r="F17" s="95"/>
      <c r="G17" s="95"/>
      <c r="H17" s="95"/>
      <c r="I17" s="92"/>
      <c r="J17" s="96"/>
      <c r="K17" s="96"/>
      <c r="L17" s="96"/>
      <c r="M17" s="96"/>
      <c r="N17" s="96"/>
      <c r="O17" s="96"/>
      <c r="P17" s="96"/>
      <c r="Q17" s="96"/>
      <c r="R17" s="96"/>
      <c r="S17" s="96"/>
      <c r="T17" s="96"/>
      <c r="U17" s="96"/>
      <c r="V17" s="96"/>
      <c r="W17" s="96"/>
      <c r="X17" s="96"/>
      <c r="Y17" s="96"/>
      <c r="Z17" s="94"/>
    </row>
    <row r="18" spans="1:26" ht="15.75" hidden="1" customHeight="1" x14ac:dyDescent="0.2">
      <c r="A18" s="71"/>
      <c r="B18" s="71"/>
      <c r="C18" s="89"/>
      <c r="D18" s="90"/>
      <c r="E18" s="95"/>
      <c r="F18" s="95"/>
      <c r="G18" s="95"/>
      <c r="H18" s="95"/>
      <c r="I18" s="92"/>
      <c r="J18" s="96"/>
      <c r="K18" s="96"/>
      <c r="L18" s="96"/>
      <c r="M18" s="96"/>
      <c r="N18" s="96"/>
      <c r="O18" s="96"/>
      <c r="P18" s="96"/>
      <c r="Q18" s="96"/>
      <c r="R18" s="96"/>
      <c r="S18" s="96"/>
      <c r="T18" s="96"/>
      <c r="U18" s="96"/>
      <c r="V18" s="96"/>
      <c r="W18" s="96"/>
      <c r="X18" s="96"/>
      <c r="Y18" s="96"/>
      <c r="Z18" s="94"/>
    </row>
    <row r="19" spans="1:26" ht="15.75" hidden="1" customHeight="1" x14ac:dyDescent="0.2">
      <c r="A19" s="71"/>
      <c r="B19" s="71"/>
      <c r="C19" s="89"/>
      <c r="D19" s="90"/>
      <c r="E19" s="95"/>
      <c r="F19" s="95"/>
      <c r="G19" s="95"/>
      <c r="H19" s="95"/>
      <c r="I19" s="92"/>
      <c r="J19" s="96"/>
      <c r="K19" s="96"/>
      <c r="L19" s="96"/>
      <c r="M19" s="96"/>
      <c r="N19" s="96"/>
      <c r="O19" s="96"/>
      <c r="P19" s="96"/>
      <c r="Q19" s="96"/>
      <c r="R19" s="96"/>
      <c r="S19" s="96"/>
      <c r="T19" s="96"/>
      <c r="U19" s="96"/>
      <c r="V19" s="96"/>
      <c r="W19" s="96"/>
      <c r="X19" s="96"/>
      <c r="Y19" s="96"/>
      <c r="Z19" s="94"/>
    </row>
    <row r="20" spans="1:26" ht="20.100000000000001" customHeight="1" x14ac:dyDescent="0.2">
      <c r="A20" s="71">
        <f>IF(TRIM($I20)="", 1001, 0)</f>
        <v>1001</v>
      </c>
      <c r="B20" s="71"/>
      <c r="C20" s="89"/>
      <c r="D20" s="90">
        <v>1</v>
      </c>
      <c r="E20" s="66" t="s">
        <v>0</v>
      </c>
      <c r="I20" s="33"/>
      <c r="J20" s="34"/>
      <c r="K20" s="34"/>
      <c r="L20" s="34"/>
      <c r="M20" s="34"/>
      <c r="N20" s="95"/>
      <c r="O20" s="95"/>
      <c r="P20" s="95"/>
      <c r="Q20" s="95"/>
      <c r="R20" s="95"/>
      <c r="S20" s="95"/>
      <c r="T20" s="95"/>
      <c r="U20" s="95"/>
      <c r="V20" s="95"/>
      <c r="W20" s="95"/>
      <c r="X20" s="95"/>
      <c r="Y20" s="95"/>
      <c r="Z20" s="94"/>
    </row>
    <row r="21" spans="1:26" ht="20.100000000000001" customHeight="1" x14ac:dyDescent="0.2">
      <c r="A21" s="71"/>
      <c r="B21" s="71"/>
      <c r="C21" s="89"/>
      <c r="D21" s="90"/>
      <c r="E21" s="95"/>
      <c r="F21" s="95"/>
      <c r="G21" s="95"/>
      <c r="H21" s="95"/>
      <c r="I21" s="92"/>
      <c r="J21" s="97" t="s">
        <v>255</v>
      </c>
      <c r="K21" s="96"/>
      <c r="L21" s="96"/>
      <c r="M21" s="96"/>
      <c r="N21" s="96"/>
      <c r="O21" s="96"/>
      <c r="P21" s="96"/>
      <c r="Q21" s="96"/>
      <c r="R21" s="96"/>
      <c r="S21" s="96"/>
      <c r="T21" s="96"/>
      <c r="U21" s="96"/>
      <c r="V21" s="96"/>
      <c r="W21" s="96"/>
      <c r="X21" s="96"/>
      <c r="Y21" s="96"/>
      <c r="Z21" s="94"/>
    </row>
    <row r="22" spans="1:26" ht="20.100000000000001" customHeight="1" x14ac:dyDescent="0.2">
      <c r="A22" s="71">
        <f>IF(AND(TRIM($I22)&lt;&gt;"", OR(ISERROR(FIND("@"&amp;LEFT($I22,3)&amp;"@", 都道府県3))=FALSE, ISERROR(FIND("@"&amp;LEFT($I22,4)&amp;"@",都道府県4))=FALSE))=FALSE, 1001, 0)</f>
        <v>1001</v>
      </c>
      <c r="B22" s="71"/>
      <c r="C22" s="89"/>
      <c r="D22" s="90">
        <v>2</v>
      </c>
      <c r="E22" s="66" t="s">
        <v>92</v>
      </c>
      <c r="I22" s="13"/>
      <c r="J22" s="13"/>
      <c r="K22" s="13"/>
      <c r="L22" s="13"/>
      <c r="M22" s="13"/>
      <c r="N22" s="13"/>
      <c r="O22" s="13"/>
      <c r="P22" s="13"/>
      <c r="Q22" s="14"/>
      <c r="R22" s="13"/>
      <c r="S22" s="13"/>
      <c r="T22" s="13"/>
      <c r="U22" s="13"/>
      <c r="V22" s="13"/>
      <c r="W22" s="13"/>
      <c r="X22" s="13"/>
      <c r="Y22" s="13"/>
      <c r="Z22" s="94"/>
    </row>
    <row r="23" spans="1:26" ht="20.100000000000001" customHeight="1" x14ac:dyDescent="0.2">
      <c r="A23" s="71"/>
      <c r="B23" s="71"/>
      <c r="C23" s="89"/>
      <c r="D23" s="90"/>
      <c r="E23" s="95"/>
      <c r="F23" s="95"/>
      <c r="G23" s="95"/>
      <c r="H23" s="95"/>
      <c r="I23" s="92"/>
      <c r="J23" s="97" t="s">
        <v>9</v>
      </c>
      <c r="K23" s="96"/>
      <c r="L23" s="96"/>
      <c r="M23" s="96"/>
      <c r="N23" s="96"/>
      <c r="O23" s="96"/>
      <c r="P23" s="96"/>
      <c r="Q23" s="96"/>
      <c r="R23" s="96"/>
      <c r="S23" s="96"/>
      <c r="T23" s="96"/>
      <c r="U23" s="96"/>
      <c r="V23" s="96"/>
      <c r="W23" s="96"/>
      <c r="X23" s="96"/>
      <c r="Y23" s="96"/>
      <c r="Z23" s="94"/>
    </row>
    <row r="24" spans="1:26" ht="20.100000000000001" customHeight="1" x14ac:dyDescent="0.2">
      <c r="A24" s="71">
        <f>IF(TRIM($I24)="", 1001, 0)</f>
        <v>1001</v>
      </c>
      <c r="B24" s="71"/>
      <c r="C24" s="89"/>
      <c r="D24" s="90">
        <v>3</v>
      </c>
      <c r="E24" s="66" t="s">
        <v>131</v>
      </c>
      <c r="I24" s="12"/>
      <c r="J24" s="12"/>
      <c r="K24" s="12"/>
      <c r="L24" s="12"/>
      <c r="M24" s="12"/>
      <c r="N24" s="12"/>
      <c r="O24" s="12"/>
      <c r="P24" s="12"/>
      <c r="Q24" s="15"/>
      <c r="R24" s="12"/>
      <c r="S24" s="12"/>
      <c r="T24" s="12"/>
      <c r="U24" s="12"/>
      <c r="V24" s="12"/>
      <c r="W24" s="12"/>
      <c r="X24" s="12"/>
      <c r="Y24" s="12"/>
      <c r="Z24" s="94"/>
    </row>
    <row r="25" spans="1:26" ht="20.100000000000001" customHeight="1" x14ac:dyDescent="0.2">
      <c r="A25" s="71"/>
      <c r="B25" s="71"/>
      <c r="C25" s="98"/>
      <c r="D25" s="95"/>
      <c r="E25" s="95"/>
      <c r="F25" s="95"/>
      <c r="G25" s="95"/>
      <c r="H25" s="95"/>
      <c r="I25" s="92"/>
      <c r="J25" s="97" t="s">
        <v>142</v>
      </c>
      <c r="K25" s="96"/>
      <c r="L25" s="96"/>
      <c r="M25" s="96"/>
      <c r="N25" s="96"/>
      <c r="O25" s="96"/>
      <c r="P25" s="96"/>
      <c r="Q25" s="96"/>
      <c r="R25" s="96"/>
      <c r="S25" s="96"/>
      <c r="T25" s="96"/>
      <c r="U25" s="96"/>
      <c r="V25" s="96"/>
      <c r="W25" s="96"/>
      <c r="X25" s="96"/>
      <c r="Y25" s="96"/>
      <c r="Z25" s="94"/>
    </row>
    <row r="26" spans="1:26" ht="20.100000000000001" customHeight="1" x14ac:dyDescent="0.2">
      <c r="A26" s="71">
        <f>IF(TRIM($I26)="", 1001, 0)</f>
        <v>1001</v>
      </c>
      <c r="B26" s="71"/>
      <c r="C26" s="89"/>
      <c r="D26" s="90">
        <v>4</v>
      </c>
      <c r="E26" s="66" t="s">
        <v>1</v>
      </c>
      <c r="I26" s="12"/>
      <c r="J26" s="12"/>
      <c r="K26" s="12"/>
      <c r="L26" s="12"/>
      <c r="M26" s="12"/>
      <c r="N26" s="12"/>
      <c r="O26" s="12"/>
      <c r="P26" s="12"/>
      <c r="Q26" s="15"/>
      <c r="R26" s="12"/>
      <c r="S26" s="12"/>
      <c r="T26" s="12"/>
      <c r="U26" s="12"/>
      <c r="V26" s="12"/>
      <c r="W26" s="12"/>
      <c r="X26" s="12"/>
      <c r="Y26" s="12"/>
      <c r="Z26" s="94"/>
    </row>
    <row r="27" spans="1:26" ht="20.100000000000001" customHeight="1" x14ac:dyDescent="0.2">
      <c r="A27" s="71"/>
      <c r="B27" s="71"/>
      <c r="C27" s="98"/>
      <c r="D27" s="95"/>
      <c r="E27" s="95"/>
      <c r="F27" s="95"/>
      <c r="G27" s="95"/>
      <c r="H27" s="95"/>
      <c r="I27" s="92"/>
      <c r="J27" s="97" t="s">
        <v>143</v>
      </c>
      <c r="K27" s="96"/>
      <c r="L27" s="96"/>
      <c r="M27" s="96"/>
      <c r="N27" s="96"/>
      <c r="O27" s="96"/>
      <c r="P27" s="96"/>
      <c r="Q27" s="99"/>
      <c r="R27" s="96"/>
      <c r="S27" s="96"/>
      <c r="T27" s="96"/>
      <c r="U27" s="96"/>
      <c r="V27" s="96"/>
      <c r="W27" s="96"/>
      <c r="X27" s="96"/>
      <c r="Y27" s="96"/>
      <c r="Z27" s="100"/>
    </row>
    <row r="28" spans="1:26" ht="20.100000000000001" customHeight="1" x14ac:dyDescent="0.2">
      <c r="A28" s="71">
        <f>IF(TRIM($I28)="", 1001, 0)</f>
        <v>1001</v>
      </c>
      <c r="B28" s="71"/>
      <c r="C28" s="89"/>
      <c r="D28" s="90">
        <v>5</v>
      </c>
      <c r="E28" s="66" t="s">
        <v>10</v>
      </c>
      <c r="I28" s="12"/>
      <c r="J28" s="12"/>
      <c r="K28" s="12"/>
      <c r="L28" s="12"/>
      <c r="M28" s="12"/>
      <c r="N28" s="12"/>
      <c r="O28" s="12"/>
      <c r="P28" s="12"/>
      <c r="Q28" s="12"/>
      <c r="R28" s="12"/>
      <c r="S28" s="12"/>
      <c r="T28" s="12"/>
      <c r="U28" s="12"/>
      <c r="V28" s="12"/>
      <c r="W28" s="12"/>
      <c r="X28" s="12"/>
      <c r="Y28" s="12"/>
      <c r="Z28" s="94"/>
    </row>
    <row r="29" spans="1:26" ht="20.100000000000001" customHeight="1" x14ac:dyDescent="0.2">
      <c r="A29" s="71"/>
      <c r="B29" s="71"/>
      <c r="C29" s="98"/>
      <c r="D29" s="95"/>
      <c r="E29" s="95"/>
      <c r="F29" s="95"/>
      <c r="G29" s="95"/>
      <c r="H29" s="95"/>
      <c r="I29" s="92"/>
      <c r="J29" s="97" t="s">
        <v>137</v>
      </c>
      <c r="K29" s="96"/>
      <c r="L29" s="96"/>
      <c r="M29" s="96"/>
      <c r="N29" s="96"/>
      <c r="O29" s="96"/>
      <c r="P29" s="96"/>
      <c r="Q29" s="96"/>
      <c r="R29" s="96"/>
      <c r="S29" s="96"/>
      <c r="T29" s="96"/>
      <c r="U29" s="96"/>
      <c r="V29" s="96"/>
      <c r="W29" s="96"/>
      <c r="X29" s="96"/>
      <c r="Y29" s="96"/>
      <c r="Z29" s="100"/>
    </row>
    <row r="30" spans="1:26" ht="20.100000000000001" customHeight="1" x14ac:dyDescent="0.2">
      <c r="A30" s="71">
        <f>IF(OR(TRIM($I30)="", NOT(OR(IFERROR(SEARCH(" ",$I30),0)&gt;0, IFERROR(SEARCH("　",$I30),0)&gt;0))), 1001, 0)</f>
        <v>1001</v>
      </c>
      <c r="B30" s="71"/>
      <c r="C30" s="89"/>
      <c r="D30" s="90">
        <v>6</v>
      </c>
      <c r="E30" s="66" t="s">
        <v>132</v>
      </c>
      <c r="I30" s="12"/>
      <c r="J30" s="12"/>
      <c r="K30" s="12"/>
      <c r="L30" s="12"/>
      <c r="M30" s="12"/>
      <c r="N30" s="12"/>
      <c r="O30" s="12"/>
      <c r="P30" s="12"/>
      <c r="Q30" s="12"/>
      <c r="R30" s="12"/>
      <c r="S30" s="12"/>
      <c r="T30" s="12"/>
      <c r="U30" s="12"/>
      <c r="V30" s="12"/>
      <c r="W30" s="12"/>
      <c r="X30" s="12"/>
      <c r="Y30" s="12"/>
      <c r="Z30" s="94"/>
    </row>
    <row r="31" spans="1:26" ht="20.100000000000001" customHeight="1" x14ac:dyDescent="0.2">
      <c r="A31" s="71"/>
      <c r="B31" s="71"/>
      <c r="C31" s="98"/>
      <c r="D31" s="95"/>
      <c r="E31" s="95"/>
      <c r="F31" s="95"/>
      <c r="G31" s="95"/>
      <c r="H31" s="95"/>
      <c r="I31" s="101"/>
      <c r="J31" s="97" t="s">
        <v>127</v>
      </c>
      <c r="K31" s="97"/>
      <c r="L31" s="97"/>
      <c r="M31" s="97"/>
      <c r="N31" s="97"/>
      <c r="O31" s="97"/>
      <c r="P31" s="97"/>
      <c r="Q31" s="97"/>
      <c r="R31" s="97"/>
      <c r="S31" s="97"/>
      <c r="T31" s="97"/>
      <c r="U31" s="97"/>
      <c r="V31" s="97"/>
      <c r="W31" s="97"/>
      <c r="X31" s="97"/>
      <c r="Y31" s="97"/>
      <c r="Z31" s="100"/>
    </row>
    <row r="32" spans="1:26" ht="20.100000000000001" customHeight="1" x14ac:dyDescent="0.2">
      <c r="A32" s="71">
        <f>IF(OR(TRIM($I32)="", NOT(OR(IFERROR(SEARCH(" ",$I32),0)&gt;0, IFERROR(SEARCH("　",$I32),0)&gt;0))), 1001, 0)</f>
        <v>1001</v>
      </c>
      <c r="B32" s="71"/>
      <c r="C32" s="89"/>
      <c r="D32" s="90">
        <v>7</v>
      </c>
      <c r="E32" s="66" t="s">
        <v>2</v>
      </c>
      <c r="I32" s="12"/>
      <c r="J32" s="12"/>
      <c r="K32" s="12"/>
      <c r="L32" s="12"/>
      <c r="M32" s="12"/>
      <c r="N32" s="12"/>
      <c r="O32" s="12"/>
      <c r="P32" s="12"/>
      <c r="Q32" s="12"/>
      <c r="R32" s="12"/>
      <c r="S32" s="12"/>
      <c r="T32" s="12"/>
      <c r="U32" s="12"/>
      <c r="V32" s="12"/>
      <c r="W32" s="12"/>
      <c r="X32" s="12"/>
      <c r="Y32" s="12"/>
      <c r="Z32" s="94"/>
    </row>
    <row r="33" spans="1:27" ht="20.100000000000001" customHeight="1" x14ac:dyDescent="0.2">
      <c r="A33" s="71"/>
      <c r="B33" s="71"/>
      <c r="C33" s="98"/>
      <c r="D33" s="95"/>
      <c r="E33" s="95"/>
      <c r="F33" s="95"/>
      <c r="G33" s="95"/>
      <c r="H33" s="95"/>
      <c r="I33" s="101"/>
      <c r="J33" s="97" t="s">
        <v>5</v>
      </c>
      <c r="K33" s="97"/>
      <c r="L33" s="97"/>
      <c r="M33" s="97"/>
      <c r="N33" s="97"/>
      <c r="O33" s="97"/>
      <c r="P33" s="97"/>
      <c r="Q33" s="97"/>
      <c r="R33" s="97"/>
      <c r="S33" s="97"/>
      <c r="T33" s="97"/>
      <c r="U33" s="97"/>
      <c r="V33" s="97"/>
      <c r="W33" s="97"/>
      <c r="X33" s="97"/>
      <c r="Y33" s="97"/>
      <c r="Z33" s="94"/>
    </row>
    <row r="34" spans="1:27" ht="20.100000000000001" customHeight="1" x14ac:dyDescent="0.2">
      <c r="A34" s="71">
        <f>IF(NOT(AND(TRIM($I34)&lt;&gt;"",ISNUMBER(VALUE(SUBSTITUTE($I34,"-",""))), IFERROR(SEARCH("-",$I34),0)&gt;0)), 1001, 0)</f>
        <v>1001</v>
      </c>
      <c r="B34" s="71"/>
      <c r="C34" s="89"/>
      <c r="D34" s="90">
        <v>8</v>
      </c>
      <c r="E34" s="66" t="s">
        <v>3</v>
      </c>
      <c r="I34" s="12"/>
      <c r="J34" s="12"/>
      <c r="K34" s="12"/>
      <c r="L34" s="12"/>
      <c r="M34" s="12"/>
      <c r="O34" s="102" t="s">
        <v>86</v>
      </c>
      <c r="P34" s="1"/>
      <c r="Q34" s="66" t="s">
        <v>87</v>
      </c>
      <c r="Y34" s="96"/>
      <c r="Z34" s="94"/>
    </row>
    <row r="35" spans="1:27" ht="20.100000000000001" customHeight="1" x14ac:dyDescent="0.2">
      <c r="A35" s="71"/>
      <c r="B35" s="71"/>
      <c r="C35" s="98"/>
      <c r="D35" s="95"/>
      <c r="E35" s="95"/>
      <c r="F35" s="95"/>
      <c r="G35" s="95"/>
      <c r="H35" s="95"/>
      <c r="I35" s="92"/>
      <c r="J35" s="97" t="s">
        <v>128</v>
      </c>
      <c r="K35" s="96"/>
      <c r="L35" s="96"/>
      <c r="M35" s="96"/>
      <c r="N35" s="96"/>
      <c r="O35" s="96"/>
      <c r="P35" s="96"/>
      <c r="Q35" s="96"/>
      <c r="R35" s="96"/>
      <c r="S35" s="96"/>
      <c r="T35" s="96"/>
      <c r="U35" s="96"/>
      <c r="V35" s="96"/>
      <c r="W35" s="96"/>
      <c r="X35" s="96"/>
      <c r="Y35" s="96"/>
      <c r="Z35" s="94"/>
    </row>
    <row r="36" spans="1:27" ht="20.100000000000001" customHeight="1" x14ac:dyDescent="0.2">
      <c r="A36" s="71">
        <f>IF(NOT(AND(TRIM($I36)&lt;&gt;"",ISNUMBER(VALUE(SUBSTITUTE($I36,"-",""))), IFERROR(SEARCH("-",$I36),0)&gt;0)), 1001, 0)</f>
        <v>1001</v>
      </c>
      <c r="B36" s="71"/>
      <c r="C36" s="89"/>
      <c r="D36" s="90">
        <v>9</v>
      </c>
      <c r="E36" s="66" t="s">
        <v>4</v>
      </c>
      <c r="I36" s="12"/>
      <c r="J36" s="12"/>
      <c r="K36" s="12"/>
      <c r="L36" s="12"/>
      <c r="M36" s="12"/>
      <c r="N36" s="96"/>
      <c r="O36" s="96"/>
      <c r="P36" s="96"/>
      <c r="Q36" s="96"/>
      <c r="R36" s="96"/>
      <c r="S36" s="96"/>
      <c r="T36" s="96"/>
      <c r="U36" s="96"/>
      <c r="V36" s="96"/>
      <c r="W36" s="96"/>
      <c r="X36" s="96"/>
      <c r="Y36" s="96"/>
      <c r="Z36" s="94"/>
    </row>
    <row r="37" spans="1:27" ht="20.100000000000001" customHeight="1" x14ac:dyDescent="0.2">
      <c r="A37" s="71"/>
      <c r="B37" s="71"/>
      <c r="C37" s="98"/>
      <c r="D37" s="95"/>
      <c r="E37" s="95"/>
      <c r="F37" s="95"/>
      <c r="G37" s="95"/>
      <c r="H37" s="95"/>
      <c r="I37" s="92"/>
      <c r="J37" s="97" t="s">
        <v>128</v>
      </c>
      <c r="K37" s="96"/>
      <c r="L37" s="96"/>
      <c r="M37" s="96"/>
      <c r="N37" s="96"/>
      <c r="O37" s="96"/>
      <c r="P37" s="96"/>
      <c r="Q37" s="96"/>
      <c r="R37" s="96"/>
      <c r="S37" s="96"/>
      <c r="T37" s="96"/>
      <c r="U37" s="96"/>
      <c r="V37" s="96"/>
      <c r="W37" s="96"/>
      <c r="X37" s="96"/>
      <c r="Y37" s="96"/>
      <c r="Z37" s="94"/>
    </row>
    <row r="38" spans="1:27" ht="20.100000000000001" customHeight="1" x14ac:dyDescent="0.2">
      <c r="A38" s="71">
        <f>IF(AND(TRIM($I38)&lt;&gt;"", NOT(IFERROR(SEARCH("@",$I38),0)&gt;0)), 1001, 0)</f>
        <v>0</v>
      </c>
      <c r="B38" s="71"/>
      <c r="C38" s="98"/>
      <c r="D38" s="90">
        <v>10</v>
      </c>
      <c r="E38" s="66" t="s">
        <v>93</v>
      </c>
      <c r="I38" s="12"/>
      <c r="J38" s="12"/>
      <c r="K38" s="12"/>
      <c r="L38" s="12"/>
      <c r="M38" s="12"/>
      <c r="N38" s="12"/>
      <c r="O38" s="12"/>
      <c r="P38" s="12"/>
      <c r="Q38" s="16"/>
      <c r="R38" s="12"/>
      <c r="S38" s="12"/>
      <c r="T38" s="12"/>
      <c r="U38" s="12"/>
      <c r="V38" s="12"/>
      <c r="W38" s="12"/>
      <c r="X38" s="12"/>
      <c r="Y38" s="12"/>
      <c r="Z38" s="94"/>
    </row>
    <row r="39" spans="1:27" ht="20.100000000000001" customHeight="1" x14ac:dyDescent="0.2">
      <c r="A39" s="71"/>
      <c r="B39" s="71"/>
      <c r="C39" s="98"/>
      <c r="D39" s="90"/>
      <c r="I39" s="92"/>
      <c r="J39" s="103" t="s">
        <v>258</v>
      </c>
      <c r="K39" s="104"/>
      <c r="L39" s="97"/>
      <c r="M39" s="97"/>
      <c r="N39" s="97"/>
      <c r="O39" s="97"/>
      <c r="P39" s="97"/>
      <c r="Q39" s="105"/>
      <c r="R39" s="97"/>
      <c r="S39" s="97"/>
      <c r="T39" s="97"/>
      <c r="U39" s="97"/>
      <c r="V39" s="97"/>
      <c r="W39" s="97"/>
      <c r="X39" s="97"/>
      <c r="Y39" s="97"/>
      <c r="Z39" s="95"/>
      <c r="AA39" s="106"/>
    </row>
    <row r="40" spans="1:27" ht="20.100000000000001" customHeight="1" x14ac:dyDescent="0.2">
      <c r="A40" s="71">
        <f>IF(AND($I40&lt;&gt;"一致する", $I40&lt;&gt;"一致しない"), 1001, 0)</f>
        <v>0</v>
      </c>
      <c r="B40" s="71"/>
      <c r="C40" s="89"/>
      <c r="D40" s="90">
        <v>11</v>
      </c>
      <c r="E40" s="66" t="s">
        <v>67</v>
      </c>
      <c r="I40" s="12" t="s">
        <v>72</v>
      </c>
      <c r="J40" s="12"/>
      <c r="K40" s="12"/>
      <c r="L40" s="12"/>
      <c r="M40" s="12"/>
      <c r="N40" s="95"/>
      <c r="O40" s="95"/>
      <c r="P40" s="95"/>
      <c r="Q40" s="95"/>
      <c r="R40" s="95"/>
      <c r="S40" s="95"/>
      <c r="T40" s="95"/>
      <c r="U40" s="95"/>
      <c r="V40" s="95"/>
      <c r="W40" s="95"/>
      <c r="X40" s="95"/>
      <c r="Y40" s="95"/>
      <c r="Z40" s="94"/>
      <c r="AA40" s="95"/>
    </row>
    <row r="41" spans="1:27" ht="20.100000000000001" customHeight="1" x14ac:dyDescent="0.2">
      <c r="A41" s="71"/>
      <c r="B41" s="71"/>
      <c r="C41" s="98"/>
      <c r="D41" s="95"/>
      <c r="E41" s="95"/>
      <c r="F41" s="95"/>
      <c r="G41" s="95"/>
      <c r="H41" s="95"/>
      <c r="I41" s="101"/>
      <c r="J41" s="107" t="s">
        <v>139</v>
      </c>
      <c r="K41" s="97"/>
      <c r="L41" s="97"/>
      <c r="M41" s="97"/>
      <c r="N41" s="97"/>
      <c r="O41" s="97"/>
      <c r="P41" s="97"/>
      <c r="Q41" s="97"/>
      <c r="R41" s="97"/>
      <c r="S41" s="97"/>
      <c r="T41" s="97"/>
      <c r="U41" s="97"/>
      <c r="V41" s="97"/>
      <c r="W41" s="97"/>
      <c r="X41" s="97"/>
      <c r="Y41" s="97"/>
      <c r="Z41" s="108"/>
      <c r="AA41" s="95"/>
    </row>
    <row r="42" spans="1:27" ht="20.100000000000001" customHeight="1" x14ac:dyDescent="0.2">
      <c r="A42" s="71"/>
      <c r="B42" s="71"/>
      <c r="C42" s="109"/>
      <c r="D42" s="110"/>
      <c r="E42" s="110"/>
      <c r="F42" s="110"/>
      <c r="G42" s="110"/>
      <c r="H42" s="110"/>
      <c r="I42" s="111"/>
      <c r="J42" s="111"/>
      <c r="K42" s="112"/>
      <c r="L42" s="111"/>
      <c r="M42" s="111"/>
      <c r="N42" s="111"/>
      <c r="O42" s="111"/>
      <c r="P42" s="111"/>
      <c r="Q42" s="111"/>
      <c r="R42" s="111"/>
      <c r="S42" s="111"/>
      <c r="T42" s="111"/>
      <c r="U42" s="111"/>
      <c r="V42" s="111"/>
      <c r="W42" s="111"/>
      <c r="X42" s="111"/>
      <c r="Y42" s="111"/>
      <c r="Z42" s="113"/>
    </row>
    <row r="43" spans="1:27" ht="15" customHeight="1" x14ac:dyDescent="0.2">
      <c r="A43" s="71"/>
      <c r="B43" s="71"/>
      <c r="C43" s="95"/>
      <c r="D43" s="95"/>
      <c r="E43" s="95"/>
      <c r="F43" s="95"/>
      <c r="G43" s="95"/>
      <c r="H43" s="95"/>
      <c r="I43" s="114"/>
      <c r="J43" s="115"/>
      <c r="K43" s="115"/>
      <c r="L43" s="115"/>
      <c r="M43" s="115"/>
      <c r="N43" s="115"/>
      <c r="O43" s="115"/>
      <c r="P43" s="115"/>
      <c r="Q43" s="115"/>
      <c r="R43" s="115"/>
      <c r="S43" s="115"/>
      <c r="T43" s="115"/>
      <c r="U43" s="115"/>
      <c r="V43" s="115"/>
      <c r="W43" s="115"/>
      <c r="X43" s="115"/>
      <c r="Y43" s="115"/>
      <c r="Z43" s="95"/>
    </row>
    <row r="44" spans="1:27" ht="15.75" hidden="1" customHeight="1" x14ac:dyDescent="0.2">
      <c r="A44" s="71"/>
      <c r="B44" s="71"/>
      <c r="C44" s="95"/>
      <c r="D44" s="95"/>
      <c r="E44" s="95"/>
      <c r="F44" s="95"/>
      <c r="G44" s="95"/>
      <c r="H44" s="95"/>
      <c r="I44" s="115"/>
      <c r="J44" s="95"/>
      <c r="K44" s="95"/>
      <c r="L44" s="95"/>
      <c r="M44" s="95"/>
      <c r="N44" s="95"/>
      <c r="O44" s="95"/>
      <c r="P44" s="95"/>
      <c r="Q44" s="95"/>
      <c r="R44" s="95"/>
      <c r="S44" s="95"/>
      <c r="T44" s="95"/>
      <c r="U44" s="95"/>
      <c r="V44" s="95"/>
      <c r="W44" s="95"/>
      <c r="X44" s="95"/>
      <c r="Y44" s="95"/>
      <c r="Z44" s="95"/>
    </row>
    <row r="45" spans="1:27" ht="15.75" hidden="1" customHeight="1" x14ac:dyDescent="0.2">
      <c r="A45" s="71"/>
      <c r="B45" s="71"/>
      <c r="C45" s="95"/>
      <c r="D45" s="95"/>
      <c r="E45" s="95"/>
      <c r="F45" s="95"/>
      <c r="G45" s="95"/>
      <c r="H45" s="95"/>
      <c r="I45" s="115"/>
      <c r="J45" s="95"/>
      <c r="K45" s="95"/>
      <c r="L45" s="95"/>
      <c r="M45" s="95"/>
      <c r="N45" s="95"/>
      <c r="O45" s="95"/>
      <c r="P45" s="95"/>
      <c r="Q45" s="95"/>
      <c r="R45" s="95"/>
      <c r="S45" s="95"/>
      <c r="T45" s="95"/>
      <c r="U45" s="95"/>
      <c r="V45" s="95"/>
      <c r="W45" s="95"/>
      <c r="X45" s="95"/>
      <c r="Y45" s="95"/>
      <c r="Z45" s="95"/>
    </row>
    <row r="46" spans="1:27" ht="15.75" hidden="1" customHeight="1" x14ac:dyDescent="0.2">
      <c r="A46" s="71"/>
      <c r="B46" s="71"/>
      <c r="C46" s="95"/>
      <c r="D46" s="95"/>
      <c r="E46" s="95"/>
      <c r="F46" s="95"/>
      <c r="G46" s="95"/>
      <c r="H46" s="95"/>
      <c r="I46" s="115"/>
      <c r="J46" s="95"/>
      <c r="K46" s="95"/>
      <c r="L46" s="95"/>
      <c r="M46" s="95"/>
      <c r="N46" s="95"/>
      <c r="O46" s="95"/>
      <c r="P46" s="95"/>
      <c r="Q46" s="95"/>
      <c r="R46" s="95"/>
      <c r="S46" s="95"/>
      <c r="T46" s="95"/>
      <c r="U46" s="95"/>
      <c r="V46" s="95"/>
      <c r="W46" s="95"/>
      <c r="X46" s="95"/>
      <c r="Y46" s="95"/>
      <c r="Z46" s="95"/>
    </row>
    <row r="47" spans="1:27" ht="15.75" hidden="1" customHeight="1" x14ac:dyDescent="0.2">
      <c r="A47" s="71"/>
      <c r="B47" s="71"/>
      <c r="C47" s="95"/>
      <c r="D47" s="95"/>
      <c r="E47" s="95"/>
      <c r="F47" s="95"/>
      <c r="G47" s="95"/>
      <c r="H47" s="95"/>
      <c r="I47" s="115"/>
      <c r="J47" s="95"/>
      <c r="K47" s="95"/>
      <c r="L47" s="95"/>
      <c r="M47" s="95"/>
      <c r="N47" s="95"/>
      <c r="O47" s="95"/>
      <c r="P47" s="95"/>
      <c r="Q47" s="95"/>
      <c r="R47" s="95"/>
      <c r="S47" s="95"/>
      <c r="T47" s="95"/>
      <c r="U47" s="95"/>
      <c r="V47" s="95"/>
      <c r="W47" s="95"/>
      <c r="X47" s="95"/>
      <c r="Y47" s="95"/>
      <c r="Z47" s="95"/>
    </row>
    <row r="48" spans="1:27" ht="15.75" hidden="1" customHeight="1" x14ac:dyDescent="0.2">
      <c r="A48" s="71"/>
      <c r="B48" s="71"/>
      <c r="C48" s="95"/>
      <c r="D48" s="95"/>
      <c r="E48" s="95"/>
      <c r="F48" s="95"/>
      <c r="G48" s="95"/>
      <c r="H48" s="95"/>
      <c r="I48" s="115"/>
      <c r="J48" s="95"/>
      <c r="K48" s="95"/>
      <c r="L48" s="95"/>
      <c r="M48" s="95"/>
      <c r="N48" s="95"/>
      <c r="O48" s="95"/>
      <c r="P48" s="95"/>
      <c r="Q48" s="95"/>
      <c r="R48" s="95"/>
      <c r="S48" s="95"/>
      <c r="T48" s="95"/>
      <c r="U48" s="95"/>
      <c r="V48" s="95"/>
      <c r="W48" s="95"/>
      <c r="X48" s="95"/>
      <c r="Y48" s="95"/>
      <c r="Z48" s="95"/>
    </row>
    <row r="49" spans="1:26" ht="15.75" hidden="1" customHeight="1" x14ac:dyDescent="0.2">
      <c r="A49" s="71"/>
      <c r="B49" s="71"/>
      <c r="C49" s="95"/>
      <c r="D49" s="95"/>
      <c r="E49" s="95"/>
      <c r="F49" s="95"/>
      <c r="G49" s="95"/>
      <c r="H49" s="95"/>
      <c r="I49" s="115"/>
      <c r="J49" s="95"/>
      <c r="K49" s="95"/>
      <c r="L49" s="95"/>
      <c r="M49" s="95"/>
      <c r="N49" s="95"/>
      <c r="O49" s="95"/>
      <c r="P49" s="95"/>
      <c r="Q49" s="95"/>
      <c r="R49" s="95"/>
      <c r="S49" s="95"/>
      <c r="T49" s="95"/>
      <c r="U49" s="95"/>
      <c r="V49" s="95"/>
      <c r="W49" s="95"/>
      <c r="X49" s="95"/>
      <c r="Y49" s="95"/>
      <c r="Z49" s="95"/>
    </row>
    <row r="50" spans="1:26" ht="15.75" hidden="1" customHeight="1" x14ac:dyDescent="0.2">
      <c r="A50" s="71"/>
      <c r="B50" s="71"/>
      <c r="C50" s="95"/>
      <c r="D50" s="95"/>
      <c r="E50" s="95"/>
      <c r="F50" s="95"/>
      <c r="G50" s="95"/>
      <c r="H50" s="95"/>
      <c r="I50" s="115"/>
      <c r="J50" s="95"/>
      <c r="K50" s="95"/>
      <c r="L50" s="95"/>
      <c r="M50" s="95"/>
      <c r="N50" s="95"/>
      <c r="O50" s="95"/>
      <c r="P50" s="95"/>
      <c r="Q50" s="95"/>
      <c r="R50" s="95"/>
      <c r="S50" s="95"/>
      <c r="T50" s="95"/>
      <c r="U50" s="95"/>
      <c r="V50" s="95"/>
      <c r="W50" s="95"/>
      <c r="X50" s="95"/>
      <c r="Y50" s="95"/>
      <c r="Z50" s="95"/>
    </row>
    <row r="51" spans="1:26" ht="15.75" hidden="1" customHeight="1" x14ac:dyDescent="0.2">
      <c r="A51" s="71"/>
      <c r="B51" s="71"/>
      <c r="C51" s="95"/>
      <c r="D51" s="95"/>
      <c r="E51" s="95"/>
      <c r="F51" s="95"/>
      <c r="G51" s="95"/>
      <c r="H51" s="95"/>
      <c r="I51" s="115"/>
      <c r="J51" s="95"/>
      <c r="K51" s="95"/>
      <c r="L51" s="95"/>
      <c r="M51" s="95"/>
      <c r="N51" s="95"/>
      <c r="O51" s="95"/>
      <c r="P51" s="95"/>
      <c r="Q51" s="95"/>
      <c r="R51" s="95"/>
      <c r="S51" s="95"/>
      <c r="T51" s="95"/>
      <c r="U51" s="95"/>
      <c r="V51" s="95"/>
      <c r="W51" s="95"/>
      <c r="X51" s="95"/>
      <c r="Y51" s="95"/>
      <c r="Z51" s="95"/>
    </row>
    <row r="52" spans="1:26" ht="15.75" hidden="1" customHeight="1" x14ac:dyDescent="0.2">
      <c r="A52" s="71"/>
      <c r="B52" s="71"/>
      <c r="C52" s="95"/>
      <c r="D52" s="95"/>
      <c r="E52" s="95"/>
      <c r="F52" s="95"/>
      <c r="G52" s="95"/>
      <c r="H52" s="95"/>
      <c r="I52" s="115"/>
      <c r="J52" s="95"/>
      <c r="K52" s="95"/>
      <c r="L52" s="95"/>
      <c r="M52" s="95"/>
      <c r="N52" s="95"/>
      <c r="O52" s="95"/>
      <c r="P52" s="95"/>
      <c r="Q52" s="95"/>
      <c r="R52" s="95"/>
      <c r="S52" s="95"/>
      <c r="T52" s="95"/>
      <c r="U52" s="95"/>
      <c r="V52" s="95"/>
      <c r="W52" s="95"/>
      <c r="X52" s="95"/>
      <c r="Y52" s="95"/>
      <c r="Z52" s="95"/>
    </row>
    <row r="53" spans="1:26" ht="15.75" hidden="1" customHeight="1" x14ac:dyDescent="0.2">
      <c r="A53" s="71"/>
      <c r="B53" s="71"/>
      <c r="C53" s="95"/>
      <c r="D53" s="95"/>
      <c r="E53" s="95"/>
      <c r="F53" s="95"/>
      <c r="G53" s="95"/>
      <c r="H53" s="95"/>
      <c r="I53" s="115"/>
      <c r="J53" s="95"/>
      <c r="K53" s="95"/>
      <c r="L53" s="95"/>
      <c r="M53" s="95"/>
      <c r="N53" s="95"/>
      <c r="O53" s="95"/>
      <c r="P53" s="95"/>
      <c r="Q53" s="95"/>
      <c r="R53" s="95"/>
      <c r="S53" s="95"/>
      <c r="T53" s="95"/>
      <c r="U53" s="95"/>
      <c r="V53" s="95"/>
      <c r="W53" s="95"/>
      <c r="X53" s="95"/>
      <c r="Y53" s="95"/>
      <c r="Z53" s="95"/>
    </row>
    <row r="54" spans="1:26" ht="15.75" hidden="1" customHeight="1" x14ac:dyDescent="0.2">
      <c r="A54" s="71"/>
      <c r="B54" s="71"/>
      <c r="C54" s="95"/>
      <c r="D54" s="95"/>
      <c r="E54" s="95"/>
      <c r="F54" s="95"/>
      <c r="G54" s="95"/>
      <c r="H54" s="95"/>
      <c r="I54" s="115"/>
      <c r="J54" s="95"/>
      <c r="K54" s="95"/>
      <c r="L54" s="95"/>
      <c r="M54" s="95"/>
      <c r="N54" s="95"/>
      <c r="O54" s="95"/>
      <c r="P54" s="95"/>
      <c r="Q54" s="95"/>
      <c r="R54" s="95"/>
      <c r="S54" s="95"/>
      <c r="T54" s="95"/>
      <c r="U54" s="95"/>
      <c r="V54" s="95"/>
      <c r="W54" s="95"/>
      <c r="X54" s="95"/>
      <c r="Y54" s="95"/>
      <c r="Z54" s="95"/>
    </row>
    <row r="55" spans="1:26" ht="15.75" hidden="1" customHeight="1" x14ac:dyDescent="0.2">
      <c r="A55" s="71"/>
      <c r="B55" s="71"/>
      <c r="C55" s="95"/>
      <c r="D55" s="95"/>
      <c r="E55" s="95"/>
      <c r="F55" s="95"/>
      <c r="G55" s="95"/>
      <c r="H55" s="95"/>
      <c r="I55" s="115"/>
      <c r="J55" s="95"/>
      <c r="K55" s="95"/>
      <c r="L55" s="95"/>
      <c r="M55" s="95"/>
      <c r="N55" s="95"/>
      <c r="O55" s="95"/>
      <c r="P55" s="95"/>
      <c r="Q55" s="95"/>
      <c r="R55" s="95"/>
      <c r="S55" s="95"/>
      <c r="T55" s="95"/>
      <c r="U55" s="95"/>
      <c r="V55" s="95"/>
      <c r="W55" s="95"/>
      <c r="X55" s="95"/>
      <c r="Y55" s="95"/>
      <c r="Z55" s="95"/>
    </row>
    <row r="56" spans="1:26" ht="15.75" hidden="1" customHeight="1" x14ac:dyDescent="0.2">
      <c r="A56" s="71"/>
      <c r="B56" s="71"/>
      <c r="C56" s="95"/>
      <c r="D56" s="95"/>
      <c r="E56" s="95"/>
      <c r="F56" s="95"/>
      <c r="G56" s="95"/>
      <c r="H56" s="95"/>
      <c r="I56" s="115"/>
      <c r="J56" s="95"/>
      <c r="K56" s="95"/>
      <c r="L56" s="95"/>
      <c r="M56" s="95"/>
      <c r="N56" s="95"/>
      <c r="O56" s="95"/>
      <c r="P56" s="95"/>
      <c r="Q56" s="95"/>
      <c r="R56" s="95"/>
      <c r="S56" s="95"/>
      <c r="T56" s="95"/>
      <c r="U56" s="95"/>
      <c r="V56" s="95"/>
      <c r="W56" s="95"/>
      <c r="X56" s="95"/>
      <c r="Y56" s="95"/>
      <c r="Z56" s="95"/>
    </row>
    <row r="57" spans="1:26" ht="15.75" hidden="1" customHeight="1" x14ac:dyDescent="0.2">
      <c r="A57" s="71"/>
      <c r="B57" s="71"/>
      <c r="C57" s="95"/>
      <c r="D57" s="95"/>
      <c r="E57" s="95"/>
      <c r="F57" s="95"/>
      <c r="G57" s="95"/>
      <c r="H57" s="95"/>
      <c r="I57" s="115"/>
      <c r="J57" s="95"/>
      <c r="K57" s="95"/>
      <c r="L57" s="95"/>
      <c r="M57" s="95"/>
      <c r="N57" s="95"/>
      <c r="O57" s="95"/>
      <c r="P57" s="95"/>
      <c r="Q57" s="95"/>
      <c r="R57" s="95"/>
      <c r="S57" s="95"/>
      <c r="T57" s="95"/>
      <c r="U57" s="95"/>
      <c r="V57" s="95"/>
      <c r="W57" s="95"/>
      <c r="X57" s="95"/>
      <c r="Y57" s="95"/>
      <c r="Z57" s="95"/>
    </row>
    <row r="58" spans="1:26" ht="15.75" hidden="1" customHeight="1" x14ac:dyDescent="0.2">
      <c r="A58" s="71"/>
      <c r="B58" s="71"/>
      <c r="C58" s="95"/>
      <c r="D58" s="95"/>
      <c r="E58" s="95"/>
      <c r="F58" s="95"/>
      <c r="G58" s="95"/>
      <c r="H58" s="95"/>
      <c r="I58" s="115"/>
      <c r="J58" s="95"/>
      <c r="K58" s="95"/>
      <c r="L58" s="95"/>
      <c r="M58" s="95"/>
      <c r="N58" s="95"/>
      <c r="O58" s="95"/>
      <c r="P58" s="95"/>
      <c r="Q58" s="95"/>
      <c r="R58" s="95"/>
      <c r="S58" s="95"/>
      <c r="T58" s="95"/>
      <c r="U58" s="95"/>
      <c r="V58" s="95"/>
      <c r="W58" s="95"/>
      <c r="X58" s="95"/>
      <c r="Y58" s="95"/>
      <c r="Z58" s="95"/>
    </row>
    <row r="59" spans="1:26" ht="15" customHeight="1" x14ac:dyDescent="0.2">
      <c r="A59" s="71"/>
      <c r="B59" s="71"/>
      <c r="C59" s="95"/>
      <c r="D59" s="95"/>
      <c r="E59" s="95"/>
      <c r="F59" s="95"/>
      <c r="G59" s="95"/>
      <c r="H59" s="95"/>
      <c r="I59" s="115"/>
      <c r="J59" s="95"/>
      <c r="K59" s="95"/>
      <c r="L59" s="95"/>
      <c r="M59" s="95"/>
      <c r="N59" s="95"/>
      <c r="O59" s="95"/>
      <c r="P59" s="95"/>
      <c r="Q59" s="95"/>
      <c r="R59" s="95"/>
      <c r="S59" s="95"/>
      <c r="T59" s="95"/>
      <c r="U59" s="95"/>
      <c r="V59" s="95"/>
      <c r="W59" s="95"/>
      <c r="X59" s="95"/>
      <c r="Y59" s="95"/>
      <c r="Z59" s="95"/>
    </row>
    <row r="60" spans="1:26" ht="20.100000000000001" customHeight="1" x14ac:dyDescent="0.2">
      <c r="A60" s="71"/>
      <c r="B60" s="71"/>
      <c r="C60" s="82" t="s">
        <v>11</v>
      </c>
      <c r="D60" s="83"/>
      <c r="E60" s="83"/>
      <c r="F60" s="83"/>
      <c r="G60" s="83"/>
      <c r="H60" s="84"/>
      <c r="I60" s="116"/>
    </row>
    <row r="61" spans="1:26" ht="15" customHeight="1" x14ac:dyDescent="0.2">
      <c r="A61" s="71"/>
      <c r="B61" s="71"/>
      <c r="C61" s="85"/>
      <c r="D61" s="86"/>
      <c r="E61" s="86"/>
      <c r="F61" s="86"/>
      <c r="G61" s="86"/>
      <c r="H61" s="86"/>
      <c r="I61" s="87"/>
      <c r="J61" s="87"/>
      <c r="K61" s="87"/>
      <c r="L61" s="87"/>
      <c r="M61" s="87"/>
      <c r="N61" s="87"/>
      <c r="O61" s="87"/>
      <c r="P61" s="87"/>
      <c r="Q61" s="87"/>
      <c r="R61" s="87"/>
      <c r="S61" s="87"/>
      <c r="T61" s="87"/>
      <c r="U61" s="87"/>
      <c r="V61" s="87"/>
      <c r="W61" s="87"/>
      <c r="X61" s="87"/>
      <c r="Y61" s="87"/>
      <c r="Z61" s="88"/>
    </row>
    <row r="62" spans="1:26" ht="20.100000000000001" customHeight="1" x14ac:dyDescent="0.2">
      <c r="A62" s="71"/>
      <c r="B62" s="71"/>
      <c r="C62" s="85"/>
      <c r="D62" s="117" t="s">
        <v>68</v>
      </c>
      <c r="E62" s="117"/>
      <c r="F62" s="117"/>
      <c r="G62" s="117"/>
      <c r="H62" s="117"/>
      <c r="I62" s="117"/>
      <c r="J62" s="117"/>
      <c r="K62" s="117"/>
      <c r="L62" s="117"/>
      <c r="M62" s="117"/>
      <c r="N62" s="117"/>
      <c r="O62" s="117"/>
      <c r="P62" s="117"/>
      <c r="Q62" s="117"/>
      <c r="R62" s="117"/>
      <c r="S62" s="117"/>
      <c r="T62" s="117"/>
      <c r="U62" s="117"/>
      <c r="V62" s="117"/>
      <c r="W62" s="117"/>
      <c r="X62" s="117"/>
      <c r="Y62" s="117"/>
      <c r="Z62" s="94"/>
    </row>
    <row r="63" spans="1:26" ht="20.100000000000001" customHeight="1" x14ac:dyDescent="0.2">
      <c r="A63" s="71">
        <f>IF(AND($I63&lt;&gt;"しない", $I63&lt;&gt;"する"), 1001, 0)</f>
        <v>1001</v>
      </c>
      <c r="B63" s="71"/>
      <c r="C63" s="89"/>
      <c r="D63" s="90">
        <v>1</v>
      </c>
      <c r="E63" s="95" t="s">
        <v>12</v>
      </c>
      <c r="F63" s="95"/>
      <c r="G63" s="95"/>
      <c r="H63" s="95"/>
      <c r="I63" s="12"/>
      <c r="J63" s="12"/>
      <c r="K63" s="12"/>
      <c r="L63" s="12"/>
      <c r="M63" s="12"/>
      <c r="N63" s="95"/>
      <c r="O63" s="95"/>
      <c r="P63" s="95"/>
      <c r="Q63" s="95"/>
      <c r="R63" s="95"/>
      <c r="S63" s="95"/>
      <c r="T63" s="95"/>
      <c r="U63" s="95"/>
      <c r="V63" s="95"/>
      <c r="W63" s="95"/>
      <c r="X63" s="95"/>
      <c r="Y63" s="95"/>
      <c r="Z63" s="94"/>
    </row>
    <row r="64" spans="1:26" ht="20.100000000000001" customHeight="1" x14ac:dyDescent="0.2">
      <c r="A64" s="71"/>
      <c r="B64" s="71"/>
      <c r="C64" s="89"/>
      <c r="D64" s="95"/>
      <c r="E64" s="95"/>
      <c r="F64" s="95"/>
      <c r="G64" s="95"/>
      <c r="H64" s="95"/>
      <c r="I64" s="101"/>
      <c r="J64" s="97" t="s">
        <v>71</v>
      </c>
      <c r="K64" s="96"/>
      <c r="L64" s="96"/>
      <c r="M64" s="96"/>
      <c r="N64" s="96"/>
      <c r="O64" s="96"/>
      <c r="P64" s="96"/>
      <c r="Q64" s="96"/>
      <c r="R64" s="96"/>
      <c r="S64" s="96"/>
      <c r="T64" s="96"/>
      <c r="U64" s="96"/>
      <c r="V64" s="96"/>
      <c r="W64" s="96"/>
      <c r="X64" s="96"/>
      <c r="Y64" s="96"/>
      <c r="Z64" s="94"/>
    </row>
    <row r="65" spans="1:26" ht="20.100000000000001" hidden="1" customHeight="1" x14ac:dyDescent="0.2">
      <c r="A65" s="71"/>
      <c r="B65" s="71"/>
      <c r="C65" s="89"/>
      <c r="D65" s="95"/>
      <c r="E65" s="95"/>
      <c r="F65" s="95"/>
      <c r="G65" s="95"/>
      <c r="H65" s="95"/>
      <c r="I65" s="101"/>
      <c r="J65" s="96"/>
      <c r="K65" s="96"/>
      <c r="L65" s="96"/>
      <c r="M65" s="96"/>
      <c r="N65" s="96"/>
      <c r="O65" s="96"/>
      <c r="P65" s="96"/>
      <c r="Q65" s="96"/>
      <c r="R65" s="96"/>
      <c r="S65" s="96"/>
      <c r="T65" s="96"/>
      <c r="U65" s="96"/>
      <c r="V65" s="96"/>
      <c r="W65" s="96"/>
      <c r="X65" s="96"/>
      <c r="Y65" s="96"/>
      <c r="Z65" s="94"/>
    </row>
    <row r="66" spans="1:26" ht="20.100000000000001" hidden="1" customHeight="1" x14ac:dyDescent="0.2">
      <c r="A66" s="71"/>
      <c r="B66" s="71"/>
      <c r="C66" s="89"/>
      <c r="D66" s="95"/>
      <c r="E66" s="95"/>
      <c r="F66" s="95"/>
      <c r="G66" s="95"/>
      <c r="H66" s="95"/>
      <c r="I66" s="101"/>
      <c r="J66" s="96"/>
      <c r="K66" s="96"/>
      <c r="L66" s="96"/>
      <c r="M66" s="96"/>
      <c r="N66" s="96"/>
      <c r="O66" s="96"/>
      <c r="P66" s="96"/>
      <c r="Q66" s="96"/>
      <c r="R66" s="96"/>
      <c r="S66" s="96"/>
      <c r="T66" s="96"/>
      <c r="U66" s="96"/>
      <c r="V66" s="96"/>
      <c r="W66" s="96"/>
      <c r="X66" s="96"/>
      <c r="Y66" s="96"/>
      <c r="Z66" s="94"/>
    </row>
    <row r="67" spans="1:26" ht="20.100000000000001" hidden="1" customHeight="1" x14ac:dyDescent="0.2">
      <c r="A67" s="71"/>
      <c r="B67" s="71"/>
      <c r="C67" s="89"/>
      <c r="D67" s="95"/>
      <c r="E67" s="95"/>
      <c r="F67" s="95"/>
      <c r="G67" s="95"/>
      <c r="H67" s="95"/>
      <c r="I67" s="101"/>
      <c r="J67" s="96"/>
      <c r="K67" s="96"/>
      <c r="L67" s="96"/>
      <c r="M67" s="96"/>
      <c r="N67" s="96"/>
      <c r="O67" s="96"/>
      <c r="P67" s="96"/>
      <c r="Q67" s="96"/>
      <c r="R67" s="96"/>
      <c r="S67" s="96"/>
      <c r="T67" s="96"/>
      <c r="U67" s="96"/>
      <c r="V67" s="96"/>
      <c r="W67" s="96"/>
      <c r="X67" s="96"/>
      <c r="Y67" s="96"/>
      <c r="Z67" s="94"/>
    </row>
    <row r="68" spans="1:26" ht="20.100000000000001" hidden="1" customHeight="1" x14ac:dyDescent="0.2">
      <c r="A68" s="71"/>
      <c r="B68" s="71"/>
      <c r="C68" s="89"/>
      <c r="D68" s="95"/>
      <c r="E68" s="95"/>
      <c r="F68" s="95"/>
      <c r="G68" s="95"/>
      <c r="H68" s="95"/>
      <c r="I68" s="101"/>
      <c r="J68" s="96"/>
      <c r="K68" s="96"/>
      <c r="L68" s="96"/>
      <c r="M68" s="96"/>
      <c r="N68" s="96"/>
      <c r="O68" s="96"/>
      <c r="P68" s="96"/>
      <c r="Q68" s="96"/>
      <c r="R68" s="96"/>
      <c r="S68" s="96"/>
      <c r="T68" s="96"/>
      <c r="U68" s="96"/>
      <c r="V68" s="96"/>
      <c r="W68" s="96"/>
      <c r="X68" s="96"/>
      <c r="Y68" s="96"/>
      <c r="Z68" s="94"/>
    </row>
    <row r="69" spans="1:26" ht="20.100000000000001" customHeight="1" x14ac:dyDescent="0.2">
      <c r="A69" s="71">
        <f>IF(OR(AND($I63="する",TRIM($I69)=""),AND($I63="しない",NOT(ISBLANK($I69)))), 1001, 0)</f>
        <v>0</v>
      </c>
      <c r="B69" s="71"/>
      <c r="C69" s="89"/>
      <c r="D69" s="90">
        <v>2</v>
      </c>
      <c r="E69" s="66" t="s">
        <v>0</v>
      </c>
      <c r="I69" s="33"/>
      <c r="J69" s="34"/>
      <c r="K69" s="34"/>
      <c r="L69" s="34"/>
      <c r="M69" s="34"/>
      <c r="N69" s="95"/>
      <c r="O69" s="95"/>
      <c r="P69" s="95"/>
      <c r="Q69" s="95"/>
      <c r="R69" s="95"/>
      <c r="S69" s="95"/>
      <c r="T69" s="95"/>
      <c r="U69" s="95"/>
      <c r="V69" s="95"/>
      <c r="W69" s="95"/>
      <c r="X69" s="95"/>
      <c r="Y69" s="95"/>
      <c r="Z69" s="94"/>
    </row>
    <row r="70" spans="1:26" ht="20.100000000000001" customHeight="1" x14ac:dyDescent="0.2">
      <c r="A70" s="71"/>
      <c r="B70" s="71"/>
      <c r="C70" s="89"/>
      <c r="D70" s="90"/>
      <c r="E70" s="95"/>
      <c r="F70" s="95"/>
      <c r="G70" s="95"/>
      <c r="H70" s="95"/>
      <c r="I70" s="92"/>
      <c r="J70" s="97" t="s">
        <v>255</v>
      </c>
      <c r="K70" s="96"/>
      <c r="L70" s="96"/>
      <c r="M70" s="96"/>
      <c r="N70" s="96"/>
      <c r="O70" s="96"/>
      <c r="P70" s="96"/>
      <c r="Q70" s="96"/>
      <c r="R70" s="96"/>
      <c r="S70" s="96"/>
      <c r="T70" s="96"/>
      <c r="U70" s="96"/>
      <c r="V70" s="96"/>
      <c r="W70" s="96"/>
      <c r="X70" s="96"/>
      <c r="Y70" s="96"/>
      <c r="Z70" s="94"/>
    </row>
    <row r="71" spans="1:26" ht="20.100000000000001" customHeight="1" x14ac:dyDescent="0.2">
      <c r="A71" s="71">
        <f>IF(OR(AND($I63="する",AND($I71&lt;&gt;"", OR(ISERROR(FIND("@"&amp;LEFT($I71,3)&amp;"@", 都道府県3))=FALSE, ISERROR(FIND("@"&amp;LEFT($I71,4)&amp;"@",都道府県4))=FALSE))=FALSE),AND($I63="しない",NOT(ISBLANK($I71)))), 1001, 0)</f>
        <v>0</v>
      </c>
      <c r="B71" s="71"/>
      <c r="C71" s="89"/>
      <c r="D71" s="90">
        <v>3</v>
      </c>
      <c r="E71" s="66" t="s">
        <v>92</v>
      </c>
      <c r="I71" s="13"/>
      <c r="J71" s="13"/>
      <c r="K71" s="13"/>
      <c r="L71" s="13"/>
      <c r="M71" s="13"/>
      <c r="N71" s="13"/>
      <c r="O71" s="13"/>
      <c r="P71" s="13"/>
      <c r="Q71" s="14"/>
      <c r="R71" s="13"/>
      <c r="S71" s="13"/>
      <c r="T71" s="13"/>
      <c r="U71" s="13"/>
      <c r="V71" s="13"/>
      <c r="W71" s="13"/>
      <c r="X71" s="13"/>
      <c r="Y71" s="13"/>
      <c r="Z71" s="94"/>
    </row>
    <row r="72" spans="1:26" ht="20.100000000000001" customHeight="1" x14ac:dyDescent="0.2">
      <c r="A72" s="71"/>
      <c r="B72" s="71"/>
      <c r="C72" s="89"/>
      <c r="D72" s="90"/>
      <c r="E72" s="95"/>
      <c r="F72" s="95"/>
      <c r="G72" s="95"/>
      <c r="H72" s="95"/>
      <c r="I72" s="92"/>
      <c r="J72" s="97" t="s">
        <v>9</v>
      </c>
      <c r="K72" s="96"/>
      <c r="L72" s="96"/>
      <c r="M72" s="96"/>
      <c r="N72" s="96"/>
      <c r="O72" s="96"/>
      <c r="P72" s="96"/>
      <c r="Q72" s="96"/>
      <c r="R72" s="96"/>
      <c r="S72" s="96"/>
      <c r="T72" s="96"/>
      <c r="U72" s="96"/>
      <c r="V72" s="96"/>
      <c r="W72" s="96"/>
      <c r="X72" s="96"/>
      <c r="Y72" s="96"/>
      <c r="Z72" s="94"/>
    </row>
    <row r="73" spans="1:26" ht="20.100000000000001" customHeight="1" x14ac:dyDescent="0.2">
      <c r="A73" s="71">
        <f>IF(OR(AND($I63="する",TRIM($I73)=""),AND($I63="しない",NOT(ISBLANK($I73)))), 1001, 0)</f>
        <v>0</v>
      </c>
      <c r="B73" s="71"/>
      <c r="C73" s="89"/>
      <c r="D73" s="90">
        <v>4</v>
      </c>
      <c r="E73" s="66" t="s">
        <v>131</v>
      </c>
      <c r="I73" s="12"/>
      <c r="J73" s="12"/>
      <c r="K73" s="12"/>
      <c r="L73" s="12"/>
      <c r="M73" s="12"/>
      <c r="N73" s="12"/>
      <c r="O73" s="12"/>
      <c r="P73" s="12"/>
      <c r="Q73" s="15"/>
      <c r="R73" s="12"/>
      <c r="S73" s="12"/>
      <c r="T73" s="12"/>
      <c r="U73" s="12"/>
      <c r="V73" s="12"/>
      <c r="W73" s="12"/>
      <c r="X73" s="12"/>
      <c r="Y73" s="12"/>
      <c r="Z73" s="94"/>
    </row>
    <row r="74" spans="1:26" ht="30" customHeight="1" x14ac:dyDescent="0.2">
      <c r="A74" s="71"/>
      <c r="B74" s="71"/>
      <c r="C74" s="98"/>
      <c r="D74" s="95"/>
      <c r="I74" s="92"/>
      <c r="J74" s="118" t="s">
        <v>242</v>
      </c>
      <c r="K74" s="118"/>
      <c r="L74" s="118"/>
      <c r="M74" s="118"/>
      <c r="N74" s="118"/>
      <c r="O74" s="118"/>
      <c r="P74" s="118"/>
      <c r="Q74" s="118"/>
      <c r="R74" s="118"/>
      <c r="S74" s="118"/>
      <c r="T74" s="118"/>
      <c r="U74" s="118"/>
      <c r="V74" s="118"/>
      <c r="W74" s="118"/>
      <c r="X74" s="118"/>
      <c r="Y74" s="118"/>
      <c r="Z74" s="94"/>
    </row>
    <row r="75" spans="1:26" ht="20.100000000000001" customHeight="1" x14ac:dyDescent="0.2">
      <c r="A75" s="71">
        <f>IF(OR(AND($I63="する",TRIM($I75)=""),AND($I63="しない",NOT(ISBLANK($I75)))), 1001, 0)</f>
        <v>0</v>
      </c>
      <c r="B75" s="71"/>
      <c r="C75" s="89"/>
      <c r="D75" s="90">
        <v>5</v>
      </c>
      <c r="E75" s="66" t="s">
        <v>1</v>
      </c>
      <c r="I75" s="12"/>
      <c r="J75" s="12"/>
      <c r="K75" s="12"/>
      <c r="L75" s="12"/>
      <c r="M75" s="12"/>
      <c r="N75" s="12"/>
      <c r="O75" s="12"/>
      <c r="P75" s="12"/>
      <c r="Q75" s="12"/>
      <c r="R75" s="12"/>
      <c r="S75" s="12"/>
      <c r="T75" s="12"/>
      <c r="U75" s="12"/>
      <c r="V75" s="12"/>
      <c r="W75" s="12"/>
      <c r="X75" s="12"/>
      <c r="Y75" s="12"/>
      <c r="Z75" s="94"/>
    </row>
    <row r="76" spans="1:26" ht="30" customHeight="1" x14ac:dyDescent="0.2">
      <c r="A76" s="71"/>
      <c r="B76" s="71"/>
      <c r="C76" s="98"/>
      <c r="D76" s="95"/>
      <c r="E76" s="95"/>
      <c r="F76" s="95"/>
      <c r="G76" s="95"/>
      <c r="H76" s="95"/>
      <c r="I76" s="92"/>
      <c r="J76" s="118" t="s">
        <v>243</v>
      </c>
      <c r="K76" s="118"/>
      <c r="L76" s="118"/>
      <c r="M76" s="118"/>
      <c r="N76" s="118"/>
      <c r="O76" s="118"/>
      <c r="P76" s="118"/>
      <c r="Q76" s="118"/>
      <c r="R76" s="118"/>
      <c r="S76" s="118"/>
      <c r="T76" s="118"/>
      <c r="U76" s="118"/>
      <c r="V76" s="118"/>
      <c r="W76" s="118"/>
      <c r="X76" s="118"/>
      <c r="Y76" s="118"/>
      <c r="Z76" s="94"/>
    </row>
    <row r="77" spans="1:26" ht="20.100000000000001" customHeight="1" x14ac:dyDescent="0.2">
      <c r="A77" s="71">
        <f>IF(OR(AND($I63="する",TRIM($I77)=""),AND($I63="しない",NOT(ISBLANK($I77)))), 1001, 0)</f>
        <v>0</v>
      </c>
      <c r="B77" s="71"/>
      <c r="C77" s="89"/>
      <c r="D77" s="90">
        <v>6</v>
      </c>
      <c r="E77" s="66" t="s">
        <v>125</v>
      </c>
      <c r="I77" s="12"/>
      <c r="J77" s="12"/>
      <c r="K77" s="12"/>
      <c r="L77" s="12"/>
      <c r="M77" s="12"/>
      <c r="N77" s="12"/>
      <c r="O77" s="12"/>
      <c r="P77" s="12"/>
      <c r="Q77" s="12"/>
      <c r="R77" s="12"/>
      <c r="S77" s="12"/>
      <c r="T77" s="12"/>
      <c r="U77" s="12"/>
      <c r="V77" s="12"/>
      <c r="W77" s="12"/>
      <c r="X77" s="12"/>
      <c r="Y77" s="12"/>
      <c r="Z77" s="94"/>
    </row>
    <row r="78" spans="1:26" ht="20.100000000000001" customHeight="1" x14ac:dyDescent="0.2">
      <c r="A78" s="71"/>
      <c r="B78" s="71"/>
      <c r="C78" s="98"/>
      <c r="D78" s="95"/>
      <c r="E78" s="95"/>
      <c r="F78" s="95"/>
      <c r="G78" s="95"/>
      <c r="H78" s="95"/>
      <c r="I78" s="92"/>
      <c r="J78" s="107" t="s">
        <v>138</v>
      </c>
      <c r="K78" s="96"/>
      <c r="L78" s="96"/>
      <c r="M78" s="96"/>
      <c r="N78" s="96"/>
      <c r="O78" s="96"/>
      <c r="P78" s="96"/>
      <c r="Q78" s="96"/>
      <c r="R78" s="96"/>
      <c r="S78" s="96"/>
      <c r="T78" s="96"/>
      <c r="U78" s="96"/>
      <c r="V78" s="96"/>
      <c r="W78" s="96"/>
      <c r="X78" s="96"/>
      <c r="Y78" s="96"/>
      <c r="Z78" s="94"/>
    </row>
    <row r="79" spans="1:26" ht="20.100000000000001" customHeight="1" x14ac:dyDescent="0.2">
      <c r="A79" s="71">
        <f>IF(OR(AND($I63="する",OR(TRIM($I79)="", NOT(OR(IFERROR(SEARCH(" ",$I79),0)&gt;0, IFERROR(SEARCH("　",$I79),0)&gt;0)))),AND($I63="しない",NOT(ISBLANK($I79)))), 1001, 0)</f>
        <v>0</v>
      </c>
      <c r="B79" s="71"/>
      <c r="C79" s="89"/>
      <c r="D79" s="90">
        <v>7</v>
      </c>
      <c r="E79" s="66" t="s">
        <v>126</v>
      </c>
      <c r="I79" s="12"/>
      <c r="J79" s="12"/>
      <c r="K79" s="12"/>
      <c r="L79" s="12"/>
      <c r="M79" s="12"/>
      <c r="N79" s="12"/>
      <c r="O79" s="12"/>
      <c r="P79" s="12"/>
      <c r="Q79" s="12"/>
      <c r="R79" s="12"/>
      <c r="S79" s="12"/>
      <c r="T79" s="12"/>
      <c r="U79" s="12"/>
      <c r="V79" s="12"/>
      <c r="W79" s="12"/>
      <c r="X79" s="12"/>
      <c r="Y79" s="12"/>
      <c r="Z79" s="94"/>
    </row>
    <row r="80" spans="1:26" ht="20.100000000000001" customHeight="1" x14ac:dyDescent="0.2">
      <c r="A80" s="71"/>
      <c r="B80" s="71"/>
      <c r="C80" s="98"/>
      <c r="D80" s="95"/>
      <c r="E80" s="119" t="s">
        <v>133</v>
      </c>
      <c r="F80" s="95"/>
      <c r="G80" s="95"/>
      <c r="H80" s="95"/>
      <c r="I80" s="101"/>
      <c r="J80" s="97" t="s">
        <v>127</v>
      </c>
      <c r="K80" s="97"/>
      <c r="L80" s="97"/>
      <c r="M80" s="97"/>
      <c r="N80" s="97"/>
      <c r="O80" s="97"/>
      <c r="P80" s="97"/>
      <c r="Q80" s="97"/>
      <c r="R80" s="97"/>
      <c r="S80" s="97"/>
      <c r="T80" s="97"/>
      <c r="U80" s="97"/>
      <c r="V80" s="97"/>
      <c r="W80" s="97"/>
      <c r="X80" s="97"/>
      <c r="Y80" s="97"/>
      <c r="Z80" s="94"/>
    </row>
    <row r="81" spans="1:27" ht="20.100000000000001" customHeight="1" x14ac:dyDescent="0.2">
      <c r="A81" s="71">
        <f>IF(OR(AND($I63="する",OR(TRIM($I81)="", NOT(OR(IFERROR(SEARCH(" ",$I81),0)&gt;0, IFERROR(SEARCH("　",$I81),0)&gt;0)))),AND($I63="しない",NOT(ISBLANK($I81)))), 1001, 0)</f>
        <v>0</v>
      </c>
      <c r="B81" s="71"/>
      <c r="C81" s="89"/>
      <c r="D81" s="90">
        <v>8</v>
      </c>
      <c r="E81" s="66" t="s">
        <v>126</v>
      </c>
      <c r="I81" s="12"/>
      <c r="J81" s="12"/>
      <c r="K81" s="12"/>
      <c r="L81" s="12"/>
      <c r="M81" s="12"/>
      <c r="N81" s="12"/>
      <c r="O81" s="12"/>
      <c r="P81" s="12"/>
      <c r="Q81" s="12"/>
      <c r="R81" s="12"/>
      <c r="S81" s="12"/>
      <c r="T81" s="12"/>
      <c r="U81" s="12"/>
      <c r="V81" s="12"/>
      <c r="W81" s="12"/>
      <c r="X81" s="12"/>
      <c r="Y81" s="12"/>
      <c r="Z81" s="94"/>
    </row>
    <row r="82" spans="1:27" ht="20.100000000000001" customHeight="1" x14ac:dyDescent="0.2">
      <c r="A82" s="71"/>
      <c r="B82" s="71"/>
      <c r="C82" s="98"/>
      <c r="D82" s="95"/>
      <c r="E82" s="95"/>
      <c r="F82" s="95"/>
      <c r="G82" s="95"/>
      <c r="H82" s="95"/>
      <c r="I82" s="101"/>
      <c r="J82" s="97" t="s">
        <v>5</v>
      </c>
      <c r="K82" s="97"/>
      <c r="L82" s="97"/>
      <c r="M82" s="97"/>
      <c r="N82" s="97"/>
      <c r="O82" s="97"/>
      <c r="P82" s="97"/>
      <c r="Q82" s="97"/>
      <c r="R82" s="97"/>
      <c r="S82" s="97"/>
      <c r="T82" s="97"/>
      <c r="U82" s="97"/>
      <c r="V82" s="97"/>
      <c r="W82" s="97"/>
      <c r="X82" s="97"/>
      <c r="Y82" s="97"/>
      <c r="Z82" s="94"/>
    </row>
    <row r="83" spans="1:27" ht="20.100000000000001" customHeight="1" x14ac:dyDescent="0.2">
      <c r="A83" s="71">
        <f>IF(OR(AND($I63="する",NOT(AND(TRIM($I83)&lt;&gt;"",ISNUMBER(VALUE(SUBSTITUTE($I83,"-",""))),IFERROR(SEARCH("-",$I83),0)&gt;0))), AND($I63="しない",NOT(ISBLANK($I83)))), 1001, 0)</f>
        <v>0</v>
      </c>
      <c r="B83" s="71"/>
      <c r="C83" s="89"/>
      <c r="D83" s="90">
        <v>9</v>
      </c>
      <c r="E83" s="66" t="s">
        <v>3</v>
      </c>
      <c r="I83" s="12"/>
      <c r="J83" s="12"/>
      <c r="K83" s="12"/>
      <c r="L83" s="12"/>
      <c r="M83" s="12"/>
      <c r="O83" s="102" t="s">
        <v>86</v>
      </c>
      <c r="P83" s="1"/>
      <c r="Q83" s="66" t="s">
        <v>87</v>
      </c>
      <c r="Y83" s="96"/>
      <c r="Z83" s="94"/>
    </row>
    <row r="84" spans="1:27" ht="20.100000000000001" customHeight="1" x14ac:dyDescent="0.2">
      <c r="A84" s="71">
        <f>IF(AND($I63="しない",NOT(ISBLANK($P83))), 1001, 0)</f>
        <v>0</v>
      </c>
      <c r="B84" s="71"/>
      <c r="C84" s="98"/>
      <c r="D84" s="95"/>
      <c r="E84" s="95"/>
      <c r="F84" s="95"/>
      <c r="G84" s="95"/>
      <c r="H84" s="95"/>
      <c r="I84" s="92"/>
      <c r="J84" s="97" t="s">
        <v>128</v>
      </c>
      <c r="K84" s="96"/>
      <c r="L84" s="96"/>
      <c r="M84" s="96"/>
      <c r="N84" s="96"/>
      <c r="O84" s="96"/>
      <c r="P84" s="96"/>
      <c r="Q84" s="96"/>
      <c r="R84" s="96"/>
      <c r="S84" s="96"/>
      <c r="T84" s="96"/>
      <c r="U84" s="96"/>
      <c r="V84" s="96"/>
      <c r="W84" s="96"/>
      <c r="X84" s="96"/>
      <c r="Y84" s="96"/>
      <c r="Z84" s="94"/>
    </row>
    <row r="85" spans="1:27" ht="20.100000000000001" customHeight="1" x14ac:dyDescent="0.2">
      <c r="A85" s="71">
        <f>IF(OR(AND($I63="する",NOT(AND(TRIM($I85)&lt;&gt;"",ISNUMBER(VALUE(SUBSTITUTE($I85,"-",""))),IFERROR(SEARCH("-",$I85),0)&gt;0))), AND($I63="しない",NOT(ISBLANK($I85)))), 1001, 0)</f>
        <v>0</v>
      </c>
      <c r="B85" s="71"/>
      <c r="C85" s="89"/>
      <c r="D85" s="90">
        <v>10</v>
      </c>
      <c r="E85" s="66" t="s">
        <v>4</v>
      </c>
      <c r="I85" s="12"/>
      <c r="J85" s="12"/>
      <c r="K85" s="12"/>
      <c r="L85" s="12"/>
      <c r="M85" s="12"/>
      <c r="N85" s="96"/>
      <c r="O85" s="96"/>
      <c r="P85" s="96"/>
      <c r="Q85" s="96"/>
      <c r="R85" s="96"/>
      <c r="S85" s="96"/>
      <c r="T85" s="96"/>
      <c r="U85" s="96"/>
      <c r="V85" s="96"/>
      <c r="W85" s="96"/>
      <c r="X85" s="96"/>
      <c r="Y85" s="96"/>
      <c r="Z85" s="94"/>
    </row>
    <row r="86" spans="1:27" ht="20.100000000000001" customHeight="1" x14ac:dyDescent="0.2">
      <c r="A86" s="71"/>
      <c r="B86" s="71"/>
      <c r="C86" s="98"/>
      <c r="D86" s="95"/>
      <c r="E86" s="95"/>
      <c r="F86" s="95"/>
      <c r="G86" s="95"/>
      <c r="H86" s="95"/>
      <c r="I86" s="92"/>
      <c r="J86" s="97" t="s">
        <v>128</v>
      </c>
      <c r="K86" s="96"/>
      <c r="L86" s="96"/>
      <c r="M86" s="96"/>
      <c r="N86" s="96"/>
      <c r="O86" s="96"/>
      <c r="P86" s="96"/>
      <c r="Q86" s="96"/>
      <c r="R86" s="96"/>
      <c r="S86" s="96"/>
      <c r="T86" s="96"/>
      <c r="U86" s="96"/>
      <c r="V86" s="96"/>
      <c r="W86" s="96"/>
      <c r="X86" s="96"/>
      <c r="Y86" s="96"/>
      <c r="Z86" s="94"/>
    </row>
    <row r="87" spans="1:27" ht="20.100000000000001" customHeight="1" x14ac:dyDescent="0.2">
      <c r="A87" s="71">
        <f>IF(OR(AND($I63="する",AND(TRIM($I87)&lt;&gt;"",NOT(IFERROR(SEARCH("@",$I87),0)&gt;0))),AND($I63="しない",NOT(ISBLANK($I87)))), 1001, 0)</f>
        <v>0</v>
      </c>
      <c r="B87" s="71"/>
      <c r="C87" s="98"/>
      <c r="D87" s="90">
        <v>11</v>
      </c>
      <c r="E87" s="66" t="s">
        <v>93</v>
      </c>
      <c r="I87" s="12"/>
      <c r="J87" s="12"/>
      <c r="K87" s="12"/>
      <c r="L87" s="12"/>
      <c r="M87" s="12"/>
      <c r="N87" s="12"/>
      <c r="O87" s="12"/>
      <c r="P87" s="12"/>
      <c r="Q87" s="16"/>
      <c r="R87" s="12"/>
      <c r="S87" s="12"/>
      <c r="T87" s="12"/>
      <c r="U87" s="12"/>
      <c r="V87" s="12"/>
      <c r="W87" s="12"/>
      <c r="X87" s="12"/>
      <c r="Y87" s="12"/>
      <c r="Z87" s="94"/>
    </row>
    <row r="88" spans="1:27" ht="20.100000000000001" customHeight="1" x14ac:dyDescent="0.2">
      <c r="A88" s="71"/>
      <c r="B88" s="71"/>
      <c r="C88" s="98"/>
      <c r="D88" s="90"/>
      <c r="I88" s="92"/>
      <c r="J88" s="103" t="s">
        <v>258</v>
      </c>
      <c r="K88" s="120"/>
      <c r="L88" s="96"/>
      <c r="M88" s="96"/>
      <c r="N88" s="96"/>
      <c r="O88" s="96"/>
      <c r="P88" s="96"/>
      <c r="Q88" s="121"/>
      <c r="R88" s="96"/>
      <c r="S88" s="96"/>
      <c r="T88" s="96"/>
      <c r="U88" s="96"/>
      <c r="V88" s="96"/>
      <c r="W88" s="96"/>
      <c r="X88" s="96"/>
      <c r="Y88" s="96"/>
      <c r="Z88" s="95"/>
      <c r="AA88" s="106"/>
    </row>
    <row r="89" spans="1:27" ht="20.100000000000001" customHeight="1" x14ac:dyDescent="0.2">
      <c r="A89" s="71"/>
      <c r="B89" s="71"/>
      <c r="C89" s="109"/>
      <c r="D89" s="110"/>
      <c r="E89" s="110"/>
      <c r="F89" s="110"/>
      <c r="G89" s="110"/>
      <c r="H89" s="110"/>
      <c r="I89" s="122"/>
      <c r="J89" s="123"/>
      <c r="K89" s="124"/>
      <c r="L89" s="123"/>
      <c r="M89" s="123"/>
      <c r="N89" s="123"/>
      <c r="O89" s="123"/>
      <c r="P89" s="123"/>
      <c r="Q89" s="125"/>
      <c r="R89" s="123"/>
      <c r="S89" s="123"/>
      <c r="T89" s="123"/>
      <c r="U89" s="123"/>
      <c r="V89" s="123"/>
      <c r="W89" s="123"/>
      <c r="X89" s="123"/>
      <c r="Y89" s="123"/>
      <c r="Z89" s="110"/>
      <c r="AA89" s="106"/>
    </row>
    <row r="90" spans="1:27" ht="20.100000000000001" customHeight="1" x14ac:dyDescent="0.2">
      <c r="A90" s="71"/>
      <c r="B90" s="71"/>
      <c r="C90" s="95"/>
      <c r="D90" s="95"/>
      <c r="E90" s="95"/>
      <c r="F90" s="95"/>
      <c r="G90" s="95"/>
      <c r="H90" s="95"/>
      <c r="I90" s="114"/>
      <c r="J90" s="95"/>
      <c r="K90" s="126"/>
      <c r="L90" s="95"/>
      <c r="M90" s="95"/>
      <c r="N90" s="95"/>
      <c r="O90" s="95"/>
      <c r="P90" s="95"/>
      <c r="Q90" s="95"/>
      <c r="R90" s="95"/>
      <c r="S90" s="95"/>
      <c r="T90" s="95"/>
      <c r="U90" s="95"/>
      <c r="V90" s="95"/>
      <c r="W90" s="95"/>
      <c r="X90" s="95"/>
      <c r="Y90" s="95"/>
      <c r="Z90" s="95"/>
    </row>
    <row r="91" spans="1:27" ht="15.75" hidden="1" customHeight="1" x14ac:dyDescent="0.2">
      <c r="A91" s="71"/>
      <c r="B91" s="71"/>
      <c r="C91" s="95"/>
      <c r="D91" s="95"/>
      <c r="E91" s="95"/>
      <c r="F91" s="95"/>
      <c r="G91" s="95"/>
      <c r="H91" s="95"/>
      <c r="I91" s="114"/>
      <c r="J91" s="95"/>
      <c r="K91" s="126"/>
      <c r="L91" s="95"/>
      <c r="M91" s="95"/>
      <c r="N91" s="95"/>
      <c r="O91" s="95"/>
      <c r="P91" s="95"/>
      <c r="Q91" s="95"/>
      <c r="R91" s="95"/>
      <c r="S91" s="95"/>
      <c r="T91" s="95"/>
      <c r="U91" s="95"/>
      <c r="V91" s="95"/>
      <c r="W91" s="95"/>
      <c r="X91" s="95"/>
      <c r="Y91" s="95"/>
      <c r="Z91" s="95"/>
    </row>
    <row r="92" spans="1:27" ht="15.75" hidden="1" customHeight="1" x14ac:dyDescent="0.2">
      <c r="A92" s="71"/>
      <c r="B92" s="71"/>
      <c r="C92" s="95"/>
      <c r="D92" s="95"/>
      <c r="E92" s="95"/>
      <c r="F92" s="95"/>
      <c r="G92" s="95"/>
      <c r="H92" s="95"/>
      <c r="I92" s="114"/>
      <c r="J92" s="95"/>
      <c r="K92" s="126"/>
      <c r="L92" s="95"/>
      <c r="M92" s="95"/>
      <c r="N92" s="95"/>
      <c r="O92" s="95"/>
      <c r="P92" s="95"/>
      <c r="Q92" s="95"/>
      <c r="R92" s="95"/>
      <c r="S92" s="95"/>
      <c r="T92" s="95"/>
      <c r="U92" s="95"/>
      <c r="V92" s="95"/>
      <c r="W92" s="95"/>
      <c r="X92" s="95"/>
      <c r="Y92" s="95"/>
      <c r="Z92" s="95"/>
    </row>
    <row r="93" spans="1:27" ht="15.75" hidden="1" customHeight="1" x14ac:dyDescent="0.2">
      <c r="A93" s="71"/>
      <c r="B93" s="71"/>
      <c r="C93" s="95"/>
      <c r="D93" s="95"/>
      <c r="E93" s="95"/>
      <c r="F93" s="95"/>
      <c r="G93" s="95"/>
      <c r="H93" s="95"/>
      <c r="I93" s="114"/>
      <c r="J93" s="95"/>
      <c r="K93" s="126"/>
      <c r="L93" s="95"/>
      <c r="M93" s="95"/>
      <c r="N93" s="95"/>
      <c r="O93" s="95"/>
      <c r="P93" s="95"/>
      <c r="Q93" s="95"/>
      <c r="R93" s="95"/>
      <c r="S93" s="95"/>
      <c r="T93" s="95"/>
      <c r="U93" s="95"/>
      <c r="V93" s="95"/>
      <c r="W93" s="95"/>
      <c r="X93" s="95"/>
      <c r="Y93" s="95"/>
      <c r="Z93" s="95"/>
    </row>
    <row r="94" spans="1:27" ht="15.75" hidden="1" customHeight="1" x14ac:dyDescent="0.2">
      <c r="A94" s="71"/>
      <c r="B94" s="71"/>
      <c r="C94" s="95"/>
      <c r="D94" s="95"/>
      <c r="E94" s="95"/>
      <c r="F94" s="95"/>
      <c r="G94" s="95"/>
      <c r="H94" s="95"/>
      <c r="I94" s="114"/>
      <c r="J94" s="95"/>
      <c r="K94" s="126"/>
      <c r="L94" s="95"/>
      <c r="M94" s="95"/>
      <c r="N94" s="95"/>
      <c r="O94" s="95"/>
      <c r="P94" s="95"/>
      <c r="Q94" s="95"/>
      <c r="R94" s="95"/>
      <c r="S94" s="95"/>
      <c r="T94" s="95"/>
      <c r="U94" s="95"/>
      <c r="V94" s="95"/>
      <c r="W94" s="95"/>
      <c r="X94" s="95"/>
      <c r="Y94" s="95"/>
      <c r="Z94" s="95"/>
    </row>
    <row r="95" spans="1:27" ht="15.75" hidden="1" customHeight="1" x14ac:dyDescent="0.2">
      <c r="A95" s="71"/>
      <c r="B95" s="71"/>
      <c r="C95" s="95"/>
      <c r="D95" s="95"/>
      <c r="E95" s="95"/>
      <c r="F95" s="95"/>
      <c r="G95" s="95"/>
      <c r="H95" s="95"/>
      <c r="I95" s="114"/>
      <c r="J95" s="95"/>
      <c r="K95" s="126"/>
      <c r="L95" s="95"/>
      <c r="M95" s="95"/>
      <c r="N95" s="95"/>
      <c r="O95" s="95"/>
      <c r="P95" s="95"/>
      <c r="Q95" s="95"/>
      <c r="R95" s="95"/>
      <c r="S95" s="95"/>
      <c r="T95" s="95"/>
      <c r="U95" s="95"/>
      <c r="V95" s="95"/>
      <c r="W95" s="95"/>
      <c r="X95" s="95"/>
      <c r="Y95" s="95"/>
      <c r="Z95" s="95"/>
    </row>
    <row r="96" spans="1:27" ht="15.75" hidden="1" customHeight="1" x14ac:dyDescent="0.2">
      <c r="A96" s="71"/>
      <c r="B96" s="71"/>
      <c r="C96" s="95"/>
      <c r="D96" s="95"/>
      <c r="E96" s="95"/>
      <c r="F96" s="95"/>
      <c r="G96" s="95"/>
      <c r="H96" s="95"/>
      <c r="I96" s="114"/>
      <c r="J96" s="95"/>
      <c r="K96" s="126"/>
      <c r="L96" s="95"/>
      <c r="M96" s="95"/>
      <c r="N96" s="95"/>
      <c r="O96" s="95"/>
      <c r="P96" s="95"/>
      <c r="Q96" s="95"/>
      <c r="R96" s="95"/>
      <c r="S96" s="95"/>
      <c r="T96" s="95"/>
      <c r="U96" s="95"/>
      <c r="V96" s="95"/>
      <c r="W96" s="95"/>
      <c r="X96" s="95"/>
      <c r="Y96" s="95"/>
      <c r="Z96" s="95"/>
    </row>
    <row r="97" spans="1:26" ht="15.75" hidden="1" customHeight="1" x14ac:dyDescent="0.2">
      <c r="A97" s="71"/>
      <c r="B97" s="71"/>
      <c r="C97" s="95"/>
      <c r="D97" s="95"/>
      <c r="E97" s="95"/>
      <c r="F97" s="95"/>
      <c r="G97" s="95"/>
      <c r="H97" s="95"/>
      <c r="I97" s="114"/>
      <c r="J97" s="95"/>
      <c r="K97" s="126"/>
      <c r="L97" s="95"/>
      <c r="M97" s="95"/>
      <c r="N97" s="95"/>
      <c r="O97" s="95"/>
      <c r="P97" s="95"/>
      <c r="Q97" s="95"/>
      <c r="R97" s="95"/>
      <c r="S97" s="95"/>
      <c r="T97" s="95"/>
      <c r="U97" s="95"/>
      <c r="V97" s="95"/>
      <c r="W97" s="95"/>
      <c r="X97" s="95"/>
      <c r="Y97" s="95"/>
      <c r="Z97" s="95"/>
    </row>
    <row r="98" spans="1:26" ht="15.75" hidden="1" customHeight="1" x14ac:dyDescent="0.2">
      <c r="A98" s="71"/>
      <c r="B98" s="71"/>
      <c r="C98" s="95"/>
      <c r="D98" s="95"/>
      <c r="E98" s="95"/>
      <c r="F98" s="95"/>
      <c r="G98" s="95"/>
      <c r="H98" s="95"/>
      <c r="I98" s="114"/>
      <c r="J98" s="95"/>
      <c r="K98" s="126"/>
      <c r="L98" s="95"/>
      <c r="M98" s="95"/>
      <c r="N98" s="95"/>
      <c r="O98" s="95"/>
      <c r="P98" s="95"/>
      <c r="Q98" s="95"/>
      <c r="R98" s="95"/>
      <c r="S98" s="95"/>
      <c r="T98" s="95"/>
      <c r="U98" s="95"/>
      <c r="V98" s="95"/>
      <c r="W98" s="95"/>
      <c r="X98" s="95"/>
      <c r="Y98" s="95"/>
      <c r="Z98" s="95"/>
    </row>
    <row r="99" spans="1:26" ht="15.75" hidden="1" customHeight="1" x14ac:dyDescent="0.2">
      <c r="A99" s="71"/>
      <c r="B99" s="71"/>
      <c r="C99" s="95"/>
      <c r="D99" s="95"/>
      <c r="E99" s="95"/>
      <c r="F99" s="95"/>
      <c r="G99" s="95"/>
      <c r="H99" s="95"/>
      <c r="I99" s="114"/>
      <c r="J99" s="95"/>
      <c r="K99" s="126"/>
      <c r="L99" s="95"/>
      <c r="M99" s="95"/>
      <c r="N99" s="95"/>
      <c r="O99" s="95"/>
      <c r="P99" s="95"/>
      <c r="Q99" s="95"/>
      <c r="R99" s="95"/>
      <c r="S99" s="95"/>
      <c r="T99" s="95"/>
      <c r="U99" s="95"/>
      <c r="V99" s="95"/>
      <c r="W99" s="95"/>
      <c r="X99" s="95"/>
      <c r="Y99" s="95"/>
      <c r="Z99" s="95"/>
    </row>
    <row r="100" spans="1:26" ht="15.75" hidden="1" customHeight="1" x14ac:dyDescent="0.2">
      <c r="A100" s="71"/>
      <c r="B100" s="71"/>
      <c r="C100" s="95"/>
      <c r="D100" s="95"/>
      <c r="E100" s="95"/>
      <c r="F100" s="95"/>
      <c r="G100" s="95"/>
      <c r="H100" s="95"/>
      <c r="I100" s="114"/>
      <c r="J100" s="95"/>
      <c r="K100" s="126"/>
      <c r="L100" s="95"/>
      <c r="M100" s="95"/>
      <c r="N100" s="95"/>
      <c r="O100" s="95"/>
      <c r="P100" s="95"/>
      <c r="Q100" s="95"/>
      <c r="R100" s="95"/>
      <c r="S100" s="95"/>
      <c r="T100" s="95"/>
      <c r="U100" s="95"/>
      <c r="V100" s="95"/>
      <c r="W100" s="95"/>
      <c r="X100" s="95"/>
      <c r="Y100" s="95"/>
      <c r="Z100" s="95"/>
    </row>
    <row r="101" spans="1:26" ht="15.75" hidden="1" customHeight="1" x14ac:dyDescent="0.2">
      <c r="A101" s="71"/>
      <c r="B101" s="71"/>
      <c r="C101" s="95"/>
      <c r="D101" s="95"/>
      <c r="E101" s="95"/>
      <c r="F101" s="95"/>
      <c r="G101" s="95"/>
      <c r="H101" s="95"/>
      <c r="I101" s="114"/>
      <c r="J101" s="95"/>
      <c r="K101" s="126"/>
      <c r="L101" s="95"/>
      <c r="M101" s="95"/>
      <c r="N101" s="95"/>
      <c r="O101" s="95"/>
      <c r="P101" s="95"/>
      <c r="Q101" s="95"/>
      <c r="R101" s="95"/>
      <c r="S101" s="95"/>
      <c r="T101" s="95"/>
      <c r="U101" s="95"/>
      <c r="V101" s="95"/>
      <c r="W101" s="95"/>
      <c r="X101" s="95"/>
      <c r="Y101" s="95"/>
      <c r="Z101" s="95"/>
    </row>
    <row r="102" spans="1:26" ht="15.75" hidden="1" customHeight="1" x14ac:dyDescent="0.2">
      <c r="A102" s="71"/>
      <c r="B102" s="71"/>
      <c r="C102" s="95"/>
      <c r="D102" s="95"/>
      <c r="E102" s="95"/>
      <c r="F102" s="95"/>
      <c r="G102" s="95"/>
      <c r="H102" s="95"/>
      <c r="I102" s="114"/>
      <c r="J102" s="95"/>
      <c r="K102" s="126"/>
      <c r="L102" s="95"/>
      <c r="M102" s="95"/>
      <c r="N102" s="95"/>
      <c r="O102" s="95"/>
      <c r="P102" s="95"/>
      <c r="Q102" s="95"/>
      <c r="R102" s="95"/>
      <c r="S102" s="95"/>
      <c r="T102" s="95"/>
      <c r="U102" s="95"/>
      <c r="V102" s="95"/>
      <c r="W102" s="95"/>
      <c r="X102" s="95"/>
      <c r="Y102" s="95"/>
      <c r="Z102" s="95"/>
    </row>
    <row r="103" spans="1:26" ht="15.75" hidden="1" customHeight="1" x14ac:dyDescent="0.2">
      <c r="A103" s="71"/>
      <c r="B103" s="71"/>
      <c r="C103" s="95"/>
      <c r="D103" s="95"/>
      <c r="E103" s="95"/>
      <c r="F103" s="95"/>
      <c r="G103" s="95"/>
      <c r="H103" s="95"/>
      <c r="I103" s="114"/>
      <c r="J103" s="95"/>
      <c r="K103" s="126"/>
      <c r="L103" s="95"/>
      <c r="M103" s="95"/>
      <c r="N103" s="95"/>
      <c r="O103" s="95"/>
      <c r="P103" s="95"/>
      <c r="Q103" s="95"/>
      <c r="R103" s="95"/>
      <c r="S103" s="95"/>
      <c r="T103" s="95"/>
      <c r="U103" s="95"/>
      <c r="V103" s="95"/>
      <c r="W103" s="95"/>
      <c r="X103" s="95"/>
      <c r="Y103" s="95"/>
      <c r="Z103" s="95"/>
    </row>
    <row r="104" spans="1:26" ht="15.75" hidden="1" customHeight="1" x14ac:dyDescent="0.2">
      <c r="A104" s="71"/>
      <c r="B104" s="71"/>
      <c r="C104" s="95"/>
      <c r="D104" s="95"/>
      <c r="E104" s="95"/>
      <c r="F104" s="95"/>
      <c r="G104" s="95"/>
      <c r="H104" s="95"/>
      <c r="I104" s="114"/>
      <c r="J104" s="95"/>
      <c r="K104" s="126"/>
      <c r="L104" s="95"/>
      <c r="M104" s="95"/>
      <c r="N104" s="95"/>
      <c r="O104" s="95"/>
      <c r="P104" s="95"/>
      <c r="Q104" s="95"/>
      <c r="R104" s="95"/>
      <c r="S104" s="95"/>
      <c r="T104" s="95"/>
      <c r="U104" s="95"/>
      <c r="V104" s="95"/>
      <c r="W104" s="95"/>
      <c r="X104" s="95"/>
      <c r="Y104" s="95"/>
      <c r="Z104" s="95"/>
    </row>
    <row r="105" spans="1:26" ht="15.75" hidden="1" customHeight="1" x14ac:dyDescent="0.2">
      <c r="A105" s="71"/>
      <c r="B105" s="71"/>
      <c r="C105" s="95"/>
      <c r="D105" s="95"/>
      <c r="E105" s="95"/>
      <c r="F105" s="95"/>
      <c r="G105" s="95"/>
      <c r="H105" s="95"/>
      <c r="I105" s="114"/>
      <c r="J105" s="95"/>
      <c r="K105" s="126"/>
      <c r="L105" s="95"/>
      <c r="M105" s="95"/>
      <c r="N105" s="95"/>
      <c r="O105" s="95"/>
      <c r="P105" s="95"/>
      <c r="Q105" s="95"/>
      <c r="R105" s="95"/>
      <c r="S105" s="95"/>
      <c r="T105" s="95"/>
      <c r="U105" s="95"/>
      <c r="V105" s="95"/>
      <c r="W105" s="95"/>
      <c r="X105" s="95"/>
      <c r="Y105" s="95"/>
      <c r="Z105" s="95"/>
    </row>
    <row r="106" spans="1:26" ht="15.75" hidden="1" customHeight="1" x14ac:dyDescent="0.2">
      <c r="A106" s="71"/>
      <c r="B106" s="71"/>
      <c r="C106" s="95"/>
      <c r="D106" s="95"/>
      <c r="E106" s="95"/>
      <c r="F106" s="95"/>
      <c r="G106" s="95"/>
      <c r="H106" s="95"/>
      <c r="I106" s="114"/>
      <c r="J106" s="95"/>
      <c r="K106" s="126"/>
      <c r="L106" s="95"/>
      <c r="M106" s="95"/>
      <c r="N106" s="95"/>
      <c r="O106" s="95"/>
      <c r="P106" s="95"/>
      <c r="Q106" s="95"/>
      <c r="R106" s="95"/>
      <c r="S106" s="95"/>
      <c r="T106" s="95"/>
      <c r="U106" s="95"/>
      <c r="V106" s="95"/>
      <c r="W106" s="95"/>
      <c r="X106" s="95"/>
      <c r="Y106" s="95"/>
      <c r="Z106" s="95"/>
    </row>
    <row r="107" spans="1:26" ht="15.75" hidden="1" customHeight="1" x14ac:dyDescent="0.2">
      <c r="A107" s="71"/>
      <c r="B107" s="71"/>
      <c r="C107" s="95"/>
      <c r="D107" s="95"/>
      <c r="E107" s="95"/>
      <c r="F107" s="95"/>
      <c r="G107" s="95"/>
      <c r="H107" s="95"/>
      <c r="I107" s="114"/>
      <c r="J107" s="95"/>
      <c r="K107" s="126"/>
      <c r="L107" s="95"/>
      <c r="M107" s="95"/>
      <c r="N107" s="95"/>
      <c r="O107" s="95"/>
      <c r="P107" s="95"/>
      <c r="Q107" s="95"/>
      <c r="R107" s="95"/>
      <c r="S107" s="95"/>
      <c r="T107" s="95"/>
      <c r="U107" s="95"/>
      <c r="V107" s="95"/>
      <c r="W107" s="95"/>
      <c r="X107" s="95"/>
      <c r="Y107" s="95"/>
      <c r="Z107" s="95"/>
    </row>
    <row r="108" spans="1:26" ht="20.100000000000001" customHeight="1" x14ac:dyDescent="0.2">
      <c r="A108" s="71"/>
      <c r="B108" s="71"/>
      <c r="C108" s="95"/>
      <c r="D108" s="95"/>
      <c r="E108" s="95"/>
      <c r="F108" s="95"/>
      <c r="G108" s="95"/>
      <c r="H108" s="95"/>
      <c r="I108" s="114"/>
      <c r="J108" s="95"/>
      <c r="K108" s="126"/>
      <c r="L108" s="95"/>
      <c r="M108" s="95"/>
      <c r="N108" s="95"/>
      <c r="O108" s="95"/>
      <c r="P108" s="95"/>
      <c r="Q108" s="95"/>
      <c r="R108" s="95"/>
      <c r="S108" s="95"/>
      <c r="T108" s="95"/>
      <c r="U108" s="95"/>
      <c r="V108" s="95"/>
      <c r="W108" s="95"/>
      <c r="X108" s="95"/>
      <c r="Y108" s="95"/>
      <c r="Z108" s="95"/>
    </row>
    <row r="109" spans="1:26" ht="20.100000000000001" customHeight="1" x14ac:dyDescent="0.2">
      <c r="A109" s="71"/>
      <c r="B109" s="71"/>
      <c r="C109" s="82" t="s">
        <v>91</v>
      </c>
      <c r="D109" s="83"/>
      <c r="E109" s="83"/>
      <c r="F109" s="83"/>
      <c r="G109" s="83"/>
      <c r="H109" s="84"/>
      <c r="Q109" s="127"/>
    </row>
    <row r="110" spans="1:26" ht="15" customHeight="1" x14ac:dyDescent="0.2">
      <c r="A110" s="71"/>
      <c r="B110" s="71"/>
      <c r="C110" s="128"/>
      <c r="D110" s="129"/>
      <c r="E110" s="129"/>
      <c r="F110" s="129"/>
      <c r="G110" s="129"/>
      <c r="H110" s="129"/>
      <c r="I110" s="130"/>
      <c r="J110" s="87"/>
      <c r="K110" s="130"/>
      <c r="L110" s="87"/>
      <c r="M110" s="87"/>
      <c r="N110" s="87"/>
      <c r="O110" s="87"/>
      <c r="P110" s="87"/>
      <c r="Q110" s="131"/>
      <c r="R110" s="87"/>
      <c r="S110" s="87"/>
      <c r="T110" s="87"/>
      <c r="U110" s="87"/>
      <c r="V110" s="87"/>
      <c r="W110" s="87"/>
      <c r="X110" s="87"/>
      <c r="Y110" s="87"/>
      <c r="Z110" s="88"/>
    </row>
    <row r="111" spans="1:26" ht="30" customHeight="1" x14ac:dyDescent="0.2">
      <c r="A111" s="71"/>
      <c r="B111" s="71"/>
      <c r="C111" s="128"/>
      <c r="D111" s="132" t="s">
        <v>253</v>
      </c>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94"/>
    </row>
    <row r="112" spans="1:26" ht="20.100000000000001" customHeight="1" x14ac:dyDescent="0.2">
      <c r="A112" s="71">
        <f>IF(TRIM($I112)="", 1001, 0)</f>
        <v>1001</v>
      </c>
      <c r="B112" s="71"/>
      <c r="C112" s="89"/>
      <c r="D112" s="90">
        <v>1</v>
      </c>
      <c r="E112" s="66" t="s">
        <v>89</v>
      </c>
      <c r="I112" s="12"/>
      <c r="J112" s="12"/>
      <c r="K112" s="12"/>
      <c r="L112" s="12"/>
      <c r="M112" s="12"/>
      <c r="N112" s="12"/>
      <c r="O112" s="12"/>
      <c r="P112" s="12"/>
      <c r="Q112" s="18"/>
      <c r="R112" s="12"/>
      <c r="S112" s="12"/>
      <c r="T112" s="12"/>
      <c r="U112" s="12"/>
      <c r="V112" s="12"/>
      <c r="W112" s="12"/>
      <c r="X112" s="12"/>
      <c r="Y112" s="12"/>
      <c r="Z112" s="94"/>
    </row>
    <row r="113" spans="1:26" ht="20.100000000000001" customHeight="1" x14ac:dyDescent="0.2">
      <c r="A113" s="71"/>
      <c r="B113" s="71"/>
      <c r="C113" s="89"/>
      <c r="D113" s="90"/>
      <c r="E113" s="95"/>
      <c r="F113" s="95"/>
      <c r="G113" s="95"/>
      <c r="H113" s="95"/>
      <c r="I113" s="101"/>
      <c r="J113" s="97" t="s">
        <v>90</v>
      </c>
      <c r="K113" s="120"/>
      <c r="L113" s="96"/>
      <c r="M113" s="96"/>
      <c r="N113" s="96"/>
      <c r="O113" s="96"/>
      <c r="P113" s="96"/>
      <c r="Q113" s="133"/>
      <c r="R113" s="96"/>
      <c r="S113" s="96"/>
      <c r="T113" s="96"/>
      <c r="U113" s="96"/>
      <c r="V113" s="96"/>
      <c r="W113" s="96"/>
      <c r="X113" s="96"/>
      <c r="Y113" s="96"/>
      <c r="Z113" s="94"/>
    </row>
    <row r="114" spans="1:26" ht="20.100000000000001" customHeight="1" x14ac:dyDescent="0.2">
      <c r="A114" s="71">
        <f>IF(OR(TRIM($I114)="", NOT(OR(IFERROR(SEARCH(" ",$I114),0)&gt;0, IFERROR(SEARCH("　",$I114),0)&gt;0))), 1001, 0)</f>
        <v>1001</v>
      </c>
      <c r="B114" s="71"/>
      <c r="C114" s="89"/>
      <c r="D114" s="90">
        <f>D112+1</f>
        <v>2</v>
      </c>
      <c r="E114" s="66" t="s">
        <v>134</v>
      </c>
      <c r="I114" s="12"/>
      <c r="J114" s="12"/>
      <c r="K114" s="12"/>
      <c r="L114" s="12"/>
      <c r="M114" s="12"/>
      <c r="N114" s="12"/>
      <c r="O114" s="12"/>
      <c r="P114" s="12"/>
      <c r="Q114" s="12"/>
      <c r="R114" s="12"/>
      <c r="S114" s="12"/>
      <c r="T114" s="12"/>
      <c r="U114" s="12"/>
      <c r="V114" s="12"/>
      <c r="W114" s="12"/>
      <c r="X114" s="12"/>
      <c r="Y114" s="12"/>
      <c r="Z114" s="94"/>
    </row>
    <row r="115" spans="1:26" ht="20.100000000000001" customHeight="1" x14ac:dyDescent="0.2">
      <c r="A115" s="71"/>
      <c r="B115" s="71"/>
      <c r="C115" s="89"/>
      <c r="D115" s="90"/>
      <c r="E115" s="95"/>
      <c r="F115" s="95"/>
      <c r="G115" s="95"/>
      <c r="H115" s="95"/>
      <c r="I115" s="101"/>
      <c r="J115" s="97" t="s">
        <v>127</v>
      </c>
      <c r="K115" s="97"/>
      <c r="L115" s="97"/>
      <c r="M115" s="97"/>
      <c r="N115" s="97"/>
      <c r="O115" s="97"/>
      <c r="P115" s="97"/>
      <c r="Q115" s="97"/>
      <c r="R115" s="97"/>
      <c r="S115" s="97"/>
      <c r="T115" s="97"/>
      <c r="U115" s="97"/>
      <c r="V115" s="97"/>
      <c r="W115" s="97"/>
      <c r="X115" s="97"/>
      <c r="Y115" s="97"/>
      <c r="Z115" s="94"/>
    </row>
    <row r="116" spans="1:26" ht="20.100000000000001" customHeight="1" x14ac:dyDescent="0.2">
      <c r="A116" s="71">
        <f>IF(OR(TRIM($I116)="", NOT(OR(IFERROR(SEARCH(" ",$I116),0)&gt;0, IFERROR(SEARCH("　",$I116),0)&gt;0))), 1001, 0)</f>
        <v>1001</v>
      </c>
      <c r="B116" s="71"/>
      <c r="C116" s="89"/>
      <c r="D116" s="90">
        <f>D114+1</f>
        <v>3</v>
      </c>
      <c r="E116" s="66" t="s">
        <v>135</v>
      </c>
      <c r="I116" s="12"/>
      <c r="J116" s="12"/>
      <c r="K116" s="12"/>
      <c r="L116" s="12"/>
      <c r="M116" s="12"/>
      <c r="N116" s="12"/>
      <c r="O116" s="12"/>
      <c r="P116" s="12"/>
      <c r="Q116" s="12"/>
      <c r="R116" s="12"/>
      <c r="S116" s="12"/>
      <c r="T116" s="12"/>
      <c r="U116" s="12"/>
      <c r="V116" s="12"/>
      <c r="W116" s="12"/>
      <c r="X116" s="12"/>
      <c r="Y116" s="12"/>
      <c r="Z116" s="94"/>
    </row>
    <row r="117" spans="1:26" ht="20.100000000000001" customHeight="1" x14ac:dyDescent="0.2">
      <c r="A117" s="71"/>
      <c r="B117" s="71"/>
      <c r="C117" s="89"/>
      <c r="D117" s="95"/>
      <c r="E117" s="95"/>
      <c r="F117" s="95"/>
      <c r="G117" s="95"/>
      <c r="H117" s="95"/>
      <c r="I117" s="101"/>
      <c r="J117" s="97" t="s">
        <v>5</v>
      </c>
      <c r="K117" s="97"/>
      <c r="L117" s="97"/>
      <c r="M117" s="97"/>
      <c r="N117" s="97"/>
      <c r="O117" s="97"/>
      <c r="P117" s="97"/>
      <c r="Q117" s="97"/>
      <c r="R117" s="97"/>
      <c r="S117" s="97"/>
      <c r="T117" s="97"/>
      <c r="U117" s="97"/>
      <c r="V117" s="97"/>
      <c r="W117" s="97"/>
      <c r="X117" s="97"/>
      <c r="Y117" s="97"/>
      <c r="Z117" s="94"/>
    </row>
    <row r="118" spans="1:26" ht="20.100000000000001" customHeight="1" x14ac:dyDescent="0.2">
      <c r="A118" s="71">
        <f>IF(TRIM($I118)="", 1001, 0)</f>
        <v>1001</v>
      </c>
      <c r="B118" s="71"/>
      <c r="C118" s="89"/>
      <c r="D118" s="90">
        <f>D116+1</f>
        <v>4</v>
      </c>
      <c r="E118" s="66" t="s">
        <v>0</v>
      </c>
      <c r="I118" s="33"/>
      <c r="J118" s="34"/>
      <c r="K118" s="34"/>
      <c r="L118" s="34"/>
      <c r="M118" s="34"/>
      <c r="N118" s="95"/>
      <c r="O118" s="95"/>
      <c r="P118" s="95"/>
      <c r="Q118" s="95"/>
      <c r="R118" s="95"/>
      <c r="S118" s="95"/>
      <c r="T118" s="95"/>
      <c r="U118" s="95"/>
      <c r="V118" s="95"/>
      <c r="W118" s="95"/>
      <c r="X118" s="95"/>
      <c r="Y118" s="95"/>
      <c r="Z118" s="94"/>
    </row>
    <row r="119" spans="1:26" ht="20.100000000000001" customHeight="1" x14ac:dyDescent="0.2">
      <c r="A119" s="71"/>
      <c r="B119" s="71"/>
      <c r="C119" s="89"/>
      <c r="D119" s="90"/>
      <c r="E119" s="95"/>
      <c r="F119" s="95"/>
      <c r="G119" s="95"/>
      <c r="H119" s="95"/>
      <c r="I119" s="92"/>
      <c r="J119" s="97" t="s">
        <v>259</v>
      </c>
      <c r="K119" s="96"/>
      <c r="L119" s="96"/>
      <c r="M119" s="96"/>
      <c r="N119" s="96"/>
      <c r="O119" s="96"/>
      <c r="P119" s="96"/>
      <c r="Q119" s="96"/>
      <c r="R119" s="96"/>
      <c r="S119" s="96"/>
      <c r="T119" s="96"/>
      <c r="U119" s="96"/>
      <c r="V119" s="96"/>
      <c r="W119" s="96"/>
      <c r="X119" s="96"/>
      <c r="Y119" s="96"/>
      <c r="Z119" s="94"/>
    </row>
    <row r="120" spans="1:26" ht="20.100000000000001" customHeight="1" x14ac:dyDescent="0.2">
      <c r="A120" s="71">
        <f>IF(AND(TRIM($I120)&lt;&gt;"", OR(ISERROR(FIND("@"&amp;LEFT($I120,3)&amp;"@", 都道府県3))=FALSE, ISERROR(FIND("@"&amp;LEFT($I120,4)&amp;"@",都道府県4))=FALSE))=FALSE, 1001, 0)</f>
        <v>1001</v>
      </c>
      <c r="B120" s="71"/>
      <c r="C120" s="89"/>
      <c r="D120" s="90">
        <f>D118+1</f>
        <v>5</v>
      </c>
      <c r="E120" s="66" t="s">
        <v>92</v>
      </c>
      <c r="I120" s="13"/>
      <c r="J120" s="13"/>
      <c r="K120" s="13"/>
      <c r="L120" s="13"/>
      <c r="M120" s="13"/>
      <c r="N120" s="13"/>
      <c r="O120" s="13"/>
      <c r="P120" s="13"/>
      <c r="Q120" s="14"/>
      <c r="R120" s="13"/>
      <c r="S120" s="13"/>
      <c r="T120" s="13"/>
      <c r="U120" s="13"/>
      <c r="V120" s="13"/>
      <c r="W120" s="13"/>
      <c r="X120" s="13"/>
      <c r="Y120" s="13"/>
      <c r="Z120" s="94"/>
    </row>
    <row r="121" spans="1:26" ht="20.100000000000001" customHeight="1" x14ac:dyDescent="0.2">
      <c r="A121" s="71"/>
      <c r="B121" s="71"/>
      <c r="C121" s="89"/>
      <c r="D121" s="90"/>
      <c r="E121" s="95"/>
      <c r="F121" s="95"/>
      <c r="G121" s="95"/>
      <c r="H121" s="95"/>
      <c r="I121" s="92"/>
      <c r="J121" s="97" t="s">
        <v>260</v>
      </c>
      <c r="K121" s="96"/>
      <c r="L121" s="96"/>
      <c r="M121" s="96"/>
      <c r="N121" s="96"/>
      <c r="O121" s="96"/>
      <c r="P121" s="96"/>
      <c r="Q121" s="96"/>
      <c r="R121" s="96"/>
      <c r="S121" s="96"/>
      <c r="T121" s="96"/>
      <c r="U121" s="96"/>
      <c r="V121" s="96"/>
      <c r="W121" s="96"/>
      <c r="X121" s="96"/>
      <c r="Y121" s="96"/>
      <c r="Z121" s="94"/>
    </row>
    <row r="122" spans="1:26" ht="20.100000000000001" customHeight="1" x14ac:dyDescent="0.2">
      <c r="A122" s="71">
        <f>IF(NOT(AND(TRIM($I122)&lt;&gt;"",ISNUMBER(VALUE(SUBSTITUTE($I122,"-",""))), IFERROR(SEARCH("-",$I122),0)&gt;0)), 1001, 0)</f>
        <v>1001</v>
      </c>
      <c r="B122" s="71"/>
      <c r="C122" s="89"/>
      <c r="D122" s="90">
        <f>D120+1</f>
        <v>6</v>
      </c>
      <c r="E122" s="66" t="s">
        <v>3</v>
      </c>
      <c r="I122" s="12"/>
      <c r="J122" s="12"/>
      <c r="K122" s="12"/>
      <c r="L122" s="12"/>
      <c r="M122" s="12"/>
      <c r="O122" s="102" t="s">
        <v>86</v>
      </c>
      <c r="P122" s="1"/>
      <c r="Q122" s="66" t="s">
        <v>87</v>
      </c>
      <c r="Y122" s="96"/>
      <c r="Z122" s="94"/>
    </row>
    <row r="123" spans="1:26" ht="20.100000000000001" customHeight="1" x14ac:dyDescent="0.2">
      <c r="A123" s="71"/>
      <c r="B123" s="71"/>
      <c r="C123" s="98"/>
      <c r="D123" s="95"/>
      <c r="E123" s="95"/>
      <c r="F123" s="95"/>
      <c r="G123" s="95"/>
      <c r="H123" s="95"/>
      <c r="I123" s="92"/>
      <c r="J123" s="97" t="s">
        <v>261</v>
      </c>
      <c r="K123" s="96"/>
      <c r="L123" s="96"/>
      <c r="M123" s="96"/>
      <c r="N123" s="96"/>
      <c r="O123" s="96"/>
      <c r="P123" s="96"/>
      <c r="Q123" s="96"/>
      <c r="R123" s="96"/>
      <c r="S123" s="96"/>
      <c r="T123" s="96"/>
      <c r="U123" s="96"/>
      <c r="V123" s="96"/>
      <c r="W123" s="96"/>
      <c r="X123" s="96"/>
      <c r="Y123" s="96"/>
      <c r="Z123" s="94"/>
    </row>
    <row r="124" spans="1:26" ht="20.100000000000001" customHeight="1" x14ac:dyDescent="0.2">
      <c r="A124" s="71">
        <f>IF(NOT(AND(TRIM($I124)&lt;&gt;"",ISNUMBER(VALUE(SUBSTITUTE($I124,"-",""))), IFERROR(SEARCH("-",$I124),0)&gt;0)), 1001, 0)</f>
        <v>1001</v>
      </c>
      <c r="B124" s="71"/>
      <c r="C124" s="89"/>
      <c r="D124" s="90">
        <f>D122+1</f>
        <v>7</v>
      </c>
      <c r="E124" s="66" t="s">
        <v>4</v>
      </c>
      <c r="I124" s="12"/>
      <c r="J124" s="12"/>
      <c r="K124" s="12"/>
      <c r="L124" s="12"/>
      <c r="M124" s="12"/>
      <c r="N124" s="96"/>
      <c r="O124" s="96"/>
      <c r="P124" s="96"/>
      <c r="Q124" s="96"/>
      <c r="R124" s="96"/>
      <c r="S124" s="96"/>
      <c r="T124" s="96"/>
      <c r="U124" s="96"/>
      <c r="V124" s="96"/>
      <c r="W124" s="96"/>
      <c r="X124" s="96"/>
      <c r="Y124" s="96"/>
      <c r="Z124" s="94"/>
    </row>
    <row r="125" spans="1:26" ht="20.100000000000001" customHeight="1" x14ac:dyDescent="0.2">
      <c r="A125" s="71"/>
      <c r="B125" s="71"/>
      <c r="C125" s="98"/>
      <c r="D125" s="95"/>
      <c r="E125" s="95"/>
      <c r="F125" s="95"/>
      <c r="G125" s="95"/>
      <c r="H125" s="95"/>
      <c r="I125" s="92"/>
      <c r="J125" s="97" t="s">
        <v>261</v>
      </c>
      <c r="K125" s="96"/>
      <c r="L125" s="96"/>
      <c r="M125" s="96"/>
      <c r="N125" s="96"/>
      <c r="O125" s="96"/>
      <c r="P125" s="96"/>
      <c r="Q125" s="96"/>
      <c r="R125" s="96"/>
      <c r="S125" s="96"/>
      <c r="T125" s="96"/>
      <c r="U125" s="96"/>
      <c r="V125" s="96"/>
      <c r="W125" s="96"/>
      <c r="X125" s="96"/>
      <c r="Y125" s="96"/>
      <c r="Z125" s="94"/>
    </row>
    <row r="126" spans="1:26" ht="20.100000000000001" customHeight="1" x14ac:dyDescent="0.2">
      <c r="A126" s="71">
        <f>IF(NOT(AND(TRIM($I126)&lt;&gt;"", IFERROR(SEARCH("@",$I126),0)&gt;0)), 1001, 0)</f>
        <v>1001</v>
      </c>
      <c r="B126" s="71"/>
      <c r="C126" s="89"/>
      <c r="D126" s="90">
        <f>D124+1</f>
        <v>8</v>
      </c>
      <c r="E126" s="66" t="s">
        <v>93</v>
      </c>
      <c r="I126" s="12"/>
      <c r="J126" s="12"/>
      <c r="K126" s="12"/>
      <c r="L126" s="12"/>
      <c r="M126" s="12"/>
      <c r="N126" s="12"/>
      <c r="O126" s="12"/>
      <c r="P126" s="12"/>
      <c r="Q126" s="16"/>
      <c r="R126" s="12"/>
      <c r="S126" s="12"/>
      <c r="T126" s="12"/>
      <c r="U126" s="12"/>
      <c r="V126" s="12"/>
      <c r="W126" s="12"/>
      <c r="X126" s="12"/>
      <c r="Y126" s="12"/>
      <c r="Z126" s="94"/>
    </row>
    <row r="127" spans="1:26" ht="20.100000000000001" customHeight="1" x14ac:dyDescent="0.2">
      <c r="A127" s="71"/>
      <c r="B127" s="71"/>
      <c r="C127" s="98"/>
      <c r="D127" s="95"/>
      <c r="E127" s="95"/>
      <c r="F127" s="95"/>
      <c r="G127" s="95"/>
      <c r="H127" s="95"/>
      <c r="I127" s="92"/>
      <c r="J127" s="103" t="s">
        <v>262</v>
      </c>
      <c r="K127" s="120"/>
      <c r="L127" s="96"/>
      <c r="M127" s="96"/>
      <c r="N127" s="96"/>
      <c r="O127" s="96"/>
      <c r="P127" s="96"/>
      <c r="Q127" s="121"/>
      <c r="R127" s="96"/>
      <c r="S127" s="96"/>
      <c r="T127" s="96"/>
      <c r="U127" s="96"/>
      <c r="V127" s="96"/>
      <c r="W127" s="96"/>
      <c r="X127" s="96"/>
      <c r="Y127" s="96"/>
      <c r="Z127" s="94"/>
    </row>
    <row r="128" spans="1:26" ht="20.100000000000001" customHeight="1" x14ac:dyDescent="0.2">
      <c r="A128" s="71"/>
      <c r="B128" s="71"/>
      <c r="C128" s="109"/>
      <c r="D128" s="110"/>
      <c r="E128" s="110"/>
      <c r="F128" s="110"/>
      <c r="G128" s="110"/>
      <c r="H128" s="110"/>
      <c r="I128" s="112"/>
      <c r="J128" s="111"/>
      <c r="K128" s="112"/>
      <c r="L128" s="111"/>
      <c r="M128" s="111"/>
      <c r="N128" s="111"/>
      <c r="O128" s="111"/>
      <c r="P128" s="111"/>
      <c r="Q128" s="134"/>
      <c r="R128" s="111"/>
      <c r="S128" s="111"/>
      <c r="T128" s="111"/>
      <c r="U128" s="111"/>
      <c r="V128" s="111"/>
      <c r="W128" s="111"/>
      <c r="X128" s="111"/>
      <c r="Y128" s="111"/>
      <c r="Z128" s="113"/>
    </row>
    <row r="129" spans="1:26" ht="20.100000000000001" customHeight="1" x14ac:dyDescent="0.2">
      <c r="A129" s="71"/>
      <c r="B129" s="71"/>
      <c r="C129" s="95"/>
      <c r="D129" s="95"/>
      <c r="E129" s="95"/>
      <c r="F129" s="95"/>
      <c r="G129" s="95"/>
      <c r="H129" s="95"/>
      <c r="I129" s="115"/>
      <c r="J129" s="115"/>
      <c r="K129" s="115"/>
      <c r="L129" s="115"/>
      <c r="M129" s="115"/>
      <c r="N129" s="115"/>
      <c r="O129" s="115"/>
      <c r="P129" s="115"/>
      <c r="Q129" s="135"/>
      <c r="R129" s="115"/>
      <c r="S129" s="115"/>
      <c r="T129" s="115"/>
      <c r="U129" s="115"/>
      <c r="V129" s="115"/>
      <c r="W129" s="115"/>
      <c r="X129" s="115"/>
      <c r="Y129" s="115"/>
      <c r="Z129" s="95"/>
    </row>
    <row r="130" spans="1:26" ht="15.75" hidden="1" customHeight="1" x14ac:dyDescent="0.2">
      <c r="A130" s="71"/>
      <c r="B130" s="71"/>
      <c r="C130" s="95"/>
      <c r="D130" s="95"/>
      <c r="E130" s="95"/>
      <c r="F130" s="95"/>
      <c r="G130" s="95"/>
      <c r="H130" s="95"/>
      <c r="I130" s="115"/>
      <c r="J130" s="115"/>
      <c r="K130" s="115"/>
      <c r="L130" s="115"/>
      <c r="M130" s="115"/>
      <c r="N130" s="115"/>
      <c r="O130" s="115"/>
      <c r="P130" s="115"/>
      <c r="Q130" s="135"/>
      <c r="R130" s="115"/>
      <c r="S130" s="115"/>
      <c r="T130" s="115"/>
      <c r="U130" s="115"/>
      <c r="V130" s="115"/>
      <c r="W130" s="115"/>
      <c r="X130" s="115"/>
      <c r="Y130" s="115"/>
      <c r="Z130" s="95"/>
    </row>
    <row r="131" spans="1:26" ht="15.75" hidden="1" customHeight="1" x14ac:dyDescent="0.2">
      <c r="A131" s="71"/>
      <c r="B131" s="71"/>
      <c r="C131" s="95"/>
      <c r="D131" s="95"/>
      <c r="E131" s="95"/>
      <c r="F131" s="95"/>
      <c r="G131" s="95"/>
      <c r="H131" s="95"/>
      <c r="I131" s="115"/>
      <c r="J131" s="115"/>
      <c r="K131" s="115"/>
      <c r="L131" s="115"/>
      <c r="M131" s="115"/>
      <c r="N131" s="115"/>
      <c r="O131" s="115"/>
      <c r="P131" s="115"/>
      <c r="Q131" s="135"/>
      <c r="R131" s="115"/>
      <c r="S131" s="115"/>
      <c r="T131" s="115"/>
      <c r="U131" s="115"/>
      <c r="V131" s="115"/>
      <c r="W131" s="115"/>
      <c r="X131" s="115"/>
      <c r="Y131" s="115"/>
      <c r="Z131" s="95"/>
    </row>
    <row r="132" spans="1:26" ht="15.75" hidden="1" customHeight="1" x14ac:dyDescent="0.2">
      <c r="A132" s="71"/>
      <c r="B132" s="71"/>
      <c r="C132" s="95"/>
      <c r="D132" s="95"/>
      <c r="E132" s="95"/>
      <c r="F132" s="95"/>
      <c r="G132" s="95"/>
      <c r="H132" s="95"/>
      <c r="I132" s="115"/>
      <c r="J132" s="115"/>
      <c r="K132" s="115"/>
      <c r="L132" s="115"/>
      <c r="M132" s="115"/>
      <c r="N132" s="115"/>
      <c r="O132" s="115"/>
      <c r="P132" s="115"/>
      <c r="Q132" s="135"/>
      <c r="R132" s="115"/>
      <c r="S132" s="115"/>
      <c r="T132" s="115"/>
      <c r="U132" s="115"/>
      <c r="V132" s="115"/>
      <c r="W132" s="115"/>
      <c r="X132" s="115"/>
      <c r="Y132" s="115"/>
      <c r="Z132" s="95"/>
    </row>
    <row r="133" spans="1:26" ht="15.75" hidden="1" customHeight="1" x14ac:dyDescent="0.2">
      <c r="A133" s="71"/>
      <c r="B133" s="71"/>
      <c r="C133" s="95"/>
      <c r="D133" s="95"/>
      <c r="E133" s="95"/>
      <c r="F133" s="95"/>
      <c r="G133" s="95"/>
      <c r="H133" s="95"/>
      <c r="I133" s="115"/>
      <c r="J133" s="115"/>
      <c r="K133" s="115"/>
      <c r="L133" s="115"/>
      <c r="M133" s="115"/>
      <c r="N133" s="115"/>
      <c r="O133" s="115"/>
      <c r="P133" s="115"/>
      <c r="Q133" s="135"/>
      <c r="R133" s="115"/>
      <c r="S133" s="115"/>
      <c r="T133" s="115"/>
      <c r="U133" s="115"/>
      <c r="V133" s="115"/>
      <c r="W133" s="115"/>
      <c r="X133" s="115"/>
      <c r="Y133" s="115"/>
      <c r="Z133" s="95"/>
    </row>
    <row r="134" spans="1:26" ht="15.75" hidden="1" customHeight="1" x14ac:dyDescent="0.2">
      <c r="A134" s="71"/>
      <c r="B134" s="71"/>
      <c r="C134" s="95"/>
      <c r="D134" s="95"/>
      <c r="E134" s="95"/>
      <c r="F134" s="95"/>
      <c r="G134" s="95"/>
      <c r="H134" s="95"/>
      <c r="I134" s="115"/>
      <c r="J134" s="115"/>
      <c r="K134" s="115"/>
      <c r="L134" s="115"/>
      <c r="M134" s="115"/>
      <c r="N134" s="115"/>
      <c r="O134" s="115"/>
      <c r="P134" s="115"/>
      <c r="Q134" s="135"/>
      <c r="R134" s="115"/>
      <c r="S134" s="115"/>
      <c r="T134" s="115"/>
      <c r="U134" s="115"/>
      <c r="V134" s="115"/>
      <c r="W134" s="115"/>
      <c r="X134" s="115"/>
      <c r="Y134" s="115"/>
      <c r="Z134" s="95"/>
    </row>
    <row r="135" spans="1:26" ht="15.75" hidden="1" customHeight="1" x14ac:dyDescent="0.2">
      <c r="A135" s="71"/>
      <c r="B135" s="71"/>
      <c r="C135" s="95"/>
      <c r="D135" s="95"/>
      <c r="E135" s="95"/>
      <c r="F135" s="95"/>
      <c r="G135" s="95"/>
      <c r="H135" s="95"/>
      <c r="I135" s="115"/>
      <c r="J135" s="115"/>
      <c r="K135" s="115"/>
      <c r="L135" s="115"/>
      <c r="M135" s="115"/>
      <c r="N135" s="115"/>
      <c r="O135" s="115"/>
      <c r="P135" s="115"/>
      <c r="Q135" s="135"/>
      <c r="R135" s="115"/>
      <c r="S135" s="115"/>
      <c r="T135" s="115"/>
      <c r="U135" s="115"/>
      <c r="V135" s="115"/>
      <c r="W135" s="115"/>
      <c r="X135" s="115"/>
      <c r="Y135" s="115"/>
      <c r="Z135" s="95"/>
    </row>
    <row r="136" spans="1:26" ht="15.75" hidden="1" customHeight="1" x14ac:dyDescent="0.2">
      <c r="A136" s="71"/>
      <c r="B136" s="71"/>
      <c r="C136" s="95"/>
      <c r="D136" s="95"/>
      <c r="E136" s="95"/>
      <c r="F136" s="95"/>
      <c r="G136" s="95"/>
      <c r="H136" s="95"/>
      <c r="I136" s="115"/>
      <c r="J136" s="115"/>
      <c r="K136" s="115"/>
      <c r="L136" s="115"/>
      <c r="M136" s="115"/>
      <c r="N136" s="115"/>
      <c r="O136" s="115"/>
      <c r="P136" s="115"/>
      <c r="Q136" s="135"/>
      <c r="R136" s="115"/>
      <c r="S136" s="115"/>
      <c r="T136" s="115"/>
      <c r="U136" s="115"/>
      <c r="V136" s="115"/>
      <c r="W136" s="115"/>
      <c r="X136" s="115"/>
      <c r="Y136" s="115"/>
      <c r="Z136" s="95"/>
    </row>
    <row r="137" spans="1:26" ht="15.75" hidden="1" customHeight="1" x14ac:dyDescent="0.2">
      <c r="A137" s="71"/>
      <c r="B137" s="71"/>
      <c r="C137" s="95"/>
      <c r="D137" s="95"/>
      <c r="E137" s="95"/>
      <c r="F137" s="95"/>
      <c r="G137" s="95"/>
      <c r="H137" s="95"/>
      <c r="I137" s="115"/>
      <c r="J137" s="115"/>
      <c r="K137" s="115"/>
      <c r="L137" s="115"/>
      <c r="M137" s="115"/>
      <c r="N137" s="115"/>
      <c r="O137" s="115"/>
      <c r="P137" s="115"/>
      <c r="Q137" s="135"/>
      <c r="R137" s="115"/>
      <c r="S137" s="115"/>
      <c r="T137" s="115"/>
      <c r="U137" s="115"/>
      <c r="V137" s="115"/>
      <c r="W137" s="115"/>
      <c r="X137" s="115"/>
      <c r="Y137" s="115"/>
      <c r="Z137" s="95"/>
    </row>
    <row r="138" spans="1:26" ht="15.75" hidden="1" customHeight="1" x14ac:dyDescent="0.2">
      <c r="A138" s="71"/>
      <c r="B138" s="71"/>
      <c r="C138" s="95"/>
      <c r="D138" s="95"/>
      <c r="E138" s="95"/>
      <c r="F138" s="95"/>
      <c r="G138" s="95"/>
      <c r="H138" s="95"/>
      <c r="I138" s="115"/>
      <c r="J138" s="115"/>
      <c r="K138" s="115"/>
      <c r="L138" s="115"/>
      <c r="M138" s="115"/>
      <c r="N138" s="115"/>
      <c r="O138" s="115"/>
      <c r="P138" s="115"/>
      <c r="Q138" s="135"/>
      <c r="R138" s="115"/>
      <c r="S138" s="115"/>
      <c r="T138" s="115"/>
      <c r="U138" s="115"/>
      <c r="V138" s="115"/>
      <c r="W138" s="115"/>
      <c r="X138" s="115"/>
      <c r="Y138" s="115"/>
      <c r="Z138" s="95"/>
    </row>
    <row r="139" spans="1:26" ht="15.75" hidden="1" customHeight="1" x14ac:dyDescent="0.2">
      <c r="A139" s="71"/>
      <c r="B139" s="71"/>
      <c r="C139" s="95"/>
      <c r="D139" s="95"/>
      <c r="E139" s="95"/>
      <c r="F139" s="95"/>
      <c r="G139" s="95"/>
      <c r="H139" s="95"/>
      <c r="I139" s="115"/>
      <c r="J139" s="115"/>
      <c r="K139" s="115"/>
      <c r="L139" s="115"/>
      <c r="M139" s="115"/>
      <c r="N139" s="115"/>
      <c r="O139" s="115"/>
      <c r="P139" s="115"/>
      <c r="Q139" s="135"/>
      <c r="R139" s="115"/>
      <c r="S139" s="115"/>
      <c r="T139" s="115"/>
      <c r="U139" s="115"/>
      <c r="V139" s="115"/>
      <c r="W139" s="115"/>
      <c r="X139" s="115"/>
      <c r="Y139" s="115"/>
      <c r="Z139" s="95"/>
    </row>
    <row r="140" spans="1:26" ht="15.75" hidden="1" customHeight="1" x14ac:dyDescent="0.2">
      <c r="A140" s="71"/>
      <c r="B140" s="71"/>
      <c r="C140" s="95"/>
      <c r="D140" s="95"/>
      <c r="E140" s="95"/>
      <c r="F140" s="95"/>
      <c r="G140" s="95"/>
      <c r="H140" s="95"/>
      <c r="I140" s="115"/>
      <c r="J140" s="115"/>
      <c r="K140" s="115"/>
      <c r="L140" s="115"/>
      <c r="M140" s="115"/>
      <c r="N140" s="115"/>
      <c r="O140" s="115"/>
      <c r="P140" s="115"/>
      <c r="Q140" s="135"/>
      <c r="R140" s="115"/>
      <c r="S140" s="115"/>
      <c r="T140" s="115"/>
      <c r="U140" s="115"/>
      <c r="V140" s="115"/>
      <c r="W140" s="115"/>
      <c r="X140" s="115"/>
      <c r="Y140" s="115"/>
      <c r="Z140" s="95"/>
    </row>
    <row r="141" spans="1:26" ht="15.75" hidden="1" customHeight="1" x14ac:dyDescent="0.2">
      <c r="A141" s="71"/>
      <c r="B141" s="71"/>
      <c r="C141" s="95"/>
      <c r="D141" s="95"/>
      <c r="E141" s="95"/>
      <c r="F141" s="95"/>
      <c r="G141" s="95"/>
      <c r="H141" s="95"/>
      <c r="I141" s="115"/>
      <c r="J141" s="115"/>
      <c r="K141" s="115"/>
      <c r="L141" s="115"/>
      <c r="M141" s="115"/>
      <c r="N141" s="115"/>
      <c r="O141" s="115"/>
      <c r="P141" s="115"/>
      <c r="Q141" s="135"/>
      <c r="R141" s="115"/>
      <c r="S141" s="115"/>
      <c r="T141" s="115"/>
      <c r="U141" s="115"/>
      <c r="V141" s="115"/>
      <c r="W141" s="115"/>
      <c r="X141" s="115"/>
      <c r="Y141" s="115"/>
      <c r="Z141" s="95"/>
    </row>
    <row r="142" spans="1:26" ht="15.75" hidden="1" customHeight="1" x14ac:dyDescent="0.2">
      <c r="A142" s="71"/>
      <c r="B142" s="71"/>
      <c r="C142" s="95"/>
      <c r="D142" s="95"/>
      <c r="E142" s="95"/>
      <c r="F142" s="95"/>
      <c r="G142" s="95"/>
      <c r="H142" s="95"/>
      <c r="I142" s="115"/>
      <c r="J142" s="115"/>
      <c r="K142" s="115"/>
      <c r="L142" s="115"/>
      <c r="M142" s="115"/>
      <c r="N142" s="115"/>
      <c r="O142" s="115"/>
      <c r="P142" s="115"/>
      <c r="Q142" s="135"/>
      <c r="R142" s="115"/>
      <c r="S142" s="115"/>
      <c r="T142" s="115"/>
      <c r="U142" s="115"/>
      <c r="V142" s="115"/>
      <c r="W142" s="115"/>
      <c r="X142" s="115"/>
      <c r="Y142" s="115"/>
      <c r="Z142" s="95"/>
    </row>
    <row r="143" spans="1:26" ht="15.75" hidden="1" customHeight="1" x14ac:dyDescent="0.2">
      <c r="A143" s="71"/>
      <c r="B143" s="71"/>
      <c r="C143" s="95"/>
      <c r="D143" s="95"/>
      <c r="E143" s="95"/>
      <c r="F143" s="95"/>
      <c r="G143" s="95"/>
      <c r="H143" s="95"/>
      <c r="I143" s="115"/>
      <c r="J143" s="115"/>
      <c r="K143" s="115"/>
      <c r="L143" s="115"/>
      <c r="M143" s="115"/>
      <c r="N143" s="115"/>
      <c r="O143" s="115"/>
      <c r="P143" s="115"/>
      <c r="Q143" s="135"/>
      <c r="R143" s="115"/>
      <c r="S143" s="115"/>
      <c r="T143" s="115"/>
      <c r="U143" s="115"/>
      <c r="V143" s="115"/>
      <c r="W143" s="115"/>
      <c r="X143" s="115"/>
      <c r="Y143" s="115"/>
      <c r="Z143" s="95"/>
    </row>
    <row r="144" spans="1:26" ht="15.75" hidden="1" customHeight="1" x14ac:dyDescent="0.2">
      <c r="A144" s="71"/>
      <c r="B144" s="71"/>
      <c r="C144" s="95"/>
      <c r="D144" s="95"/>
      <c r="E144" s="95"/>
      <c r="F144" s="95"/>
      <c r="G144" s="95"/>
      <c r="H144" s="95"/>
      <c r="I144" s="115"/>
      <c r="J144" s="115"/>
      <c r="K144" s="115"/>
      <c r="L144" s="115"/>
      <c r="M144" s="115"/>
      <c r="N144" s="115"/>
      <c r="O144" s="115"/>
      <c r="P144" s="115"/>
      <c r="Q144" s="135"/>
      <c r="R144" s="115"/>
      <c r="S144" s="115"/>
      <c r="T144" s="115"/>
      <c r="U144" s="115"/>
      <c r="V144" s="115"/>
      <c r="W144" s="115"/>
      <c r="X144" s="115"/>
      <c r="Y144" s="115"/>
      <c r="Z144" s="95"/>
    </row>
    <row r="145" spans="1:26" ht="15.75" hidden="1" customHeight="1" x14ac:dyDescent="0.2">
      <c r="A145" s="71"/>
      <c r="B145" s="71"/>
      <c r="C145" s="95"/>
      <c r="D145" s="95"/>
      <c r="E145" s="95"/>
      <c r="F145" s="95"/>
      <c r="G145" s="95"/>
      <c r="H145" s="95"/>
      <c r="I145" s="115"/>
      <c r="J145" s="115"/>
      <c r="K145" s="115"/>
      <c r="L145" s="115"/>
      <c r="M145" s="115"/>
      <c r="N145" s="115"/>
      <c r="O145" s="115"/>
      <c r="P145" s="115"/>
      <c r="Q145" s="135"/>
      <c r="R145" s="115"/>
      <c r="S145" s="115"/>
      <c r="T145" s="115"/>
      <c r="U145" s="115"/>
      <c r="V145" s="115"/>
      <c r="W145" s="115"/>
      <c r="X145" s="115"/>
      <c r="Y145" s="115"/>
      <c r="Z145" s="95"/>
    </row>
    <row r="146" spans="1:26" ht="15.75" hidden="1" customHeight="1" x14ac:dyDescent="0.2">
      <c r="A146" s="71"/>
      <c r="B146" s="71"/>
      <c r="C146" s="95"/>
      <c r="D146" s="95"/>
      <c r="E146" s="95"/>
      <c r="F146" s="95"/>
      <c r="G146" s="95"/>
      <c r="H146" s="95"/>
      <c r="I146" s="115"/>
      <c r="J146" s="115"/>
      <c r="K146" s="115"/>
      <c r="L146" s="115"/>
      <c r="M146" s="115"/>
      <c r="N146" s="115"/>
      <c r="O146" s="115"/>
      <c r="P146" s="115"/>
      <c r="Q146" s="135"/>
      <c r="R146" s="115"/>
      <c r="S146" s="115"/>
      <c r="T146" s="115"/>
      <c r="U146" s="115"/>
      <c r="V146" s="115"/>
      <c r="W146" s="115"/>
      <c r="X146" s="115"/>
      <c r="Y146" s="115"/>
      <c r="Z146" s="95"/>
    </row>
    <row r="147" spans="1:26" ht="15.75" hidden="1" customHeight="1" x14ac:dyDescent="0.2">
      <c r="A147" s="71"/>
      <c r="B147" s="71"/>
      <c r="C147" s="95"/>
      <c r="D147" s="95"/>
      <c r="E147" s="95"/>
      <c r="F147" s="95"/>
      <c r="G147" s="95"/>
      <c r="H147" s="95"/>
      <c r="I147" s="115"/>
      <c r="J147" s="115"/>
      <c r="K147" s="115"/>
      <c r="L147" s="115"/>
      <c r="M147" s="115"/>
      <c r="N147" s="115"/>
      <c r="O147" s="115"/>
      <c r="P147" s="115"/>
      <c r="Q147" s="135"/>
      <c r="R147" s="115"/>
      <c r="S147" s="115"/>
      <c r="T147" s="115"/>
      <c r="U147" s="115"/>
      <c r="V147" s="115"/>
      <c r="W147" s="115"/>
      <c r="X147" s="115"/>
      <c r="Y147" s="115"/>
      <c r="Z147" s="95"/>
    </row>
    <row r="148" spans="1:26" ht="15.75" hidden="1" customHeight="1" x14ac:dyDescent="0.2">
      <c r="A148" s="71"/>
      <c r="B148" s="71"/>
      <c r="C148" s="95"/>
      <c r="D148" s="95"/>
      <c r="E148" s="95"/>
      <c r="F148" s="95"/>
      <c r="G148" s="95"/>
      <c r="H148" s="95"/>
      <c r="I148" s="115"/>
      <c r="J148" s="115"/>
      <c r="K148" s="115"/>
      <c r="L148" s="115"/>
      <c r="M148" s="115"/>
      <c r="N148" s="115"/>
      <c r="O148" s="115"/>
      <c r="P148" s="115"/>
      <c r="Q148" s="135"/>
      <c r="R148" s="115"/>
      <c r="S148" s="115"/>
      <c r="T148" s="115"/>
      <c r="U148" s="115"/>
      <c r="V148" s="115"/>
      <c r="W148" s="115"/>
      <c r="X148" s="115"/>
      <c r="Y148" s="115"/>
      <c r="Z148" s="95"/>
    </row>
    <row r="149" spans="1:26" ht="20.100000000000001" customHeight="1" x14ac:dyDescent="0.2">
      <c r="A149" s="71"/>
      <c r="B149" s="71"/>
      <c r="C149" s="95"/>
      <c r="D149" s="95"/>
      <c r="E149" s="95"/>
      <c r="F149" s="95"/>
      <c r="G149" s="95"/>
      <c r="H149" s="95"/>
      <c r="I149" s="115"/>
      <c r="J149" s="95"/>
      <c r="K149" s="95"/>
      <c r="L149" s="95"/>
      <c r="M149" s="95"/>
      <c r="N149" s="95"/>
      <c r="O149" s="95"/>
      <c r="P149" s="95"/>
      <c r="Q149" s="136"/>
      <c r="R149" s="95"/>
      <c r="S149" s="95"/>
      <c r="T149" s="95"/>
      <c r="U149" s="95"/>
      <c r="V149" s="95"/>
      <c r="W149" s="95"/>
      <c r="X149" s="95"/>
      <c r="Y149" s="95"/>
      <c r="Z149" s="95"/>
    </row>
    <row r="150" spans="1:26" ht="20.100000000000001" customHeight="1" x14ac:dyDescent="0.2">
      <c r="A150" s="71"/>
      <c r="B150" s="71"/>
      <c r="C150" s="82" t="s">
        <v>124</v>
      </c>
      <c r="D150" s="83"/>
      <c r="E150" s="83"/>
      <c r="F150" s="83"/>
      <c r="G150" s="83"/>
      <c r="H150" s="84"/>
      <c r="I150" s="116"/>
      <c r="K150" s="116"/>
    </row>
    <row r="151" spans="1:26" ht="20.100000000000001" customHeight="1" x14ac:dyDescent="0.2">
      <c r="A151" s="71"/>
      <c r="B151" s="71"/>
      <c r="C151" s="85"/>
      <c r="D151" s="86"/>
      <c r="E151" s="86"/>
      <c r="F151" s="86"/>
      <c r="G151" s="86"/>
      <c r="H151" s="86"/>
      <c r="I151" s="87"/>
      <c r="J151" s="87"/>
      <c r="K151" s="87"/>
      <c r="L151" s="87"/>
      <c r="M151" s="87"/>
      <c r="N151" s="87"/>
      <c r="O151" s="87"/>
      <c r="P151" s="87"/>
      <c r="Q151" s="87"/>
      <c r="R151" s="87"/>
      <c r="S151" s="87"/>
      <c r="T151" s="87"/>
      <c r="U151" s="87"/>
      <c r="V151" s="87"/>
      <c r="W151" s="87"/>
      <c r="X151" s="87"/>
      <c r="Y151" s="87"/>
      <c r="Z151" s="88"/>
    </row>
    <row r="152" spans="1:26" ht="20.100000000000001" customHeight="1" x14ac:dyDescent="0.2">
      <c r="A152" s="71"/>
      <c r="B152" s="71"/>
      <c r="C152" s="85"/>
      <c r="D152" s="137" t="s">
        <v>69</v>
      </c>
      <c r="E152" s="117"/>
      <c r="F152" s="117"/>
      <c r="G152" s="117"/>
      <c r="H152" s="117"/>
      <c r="I152" s="117"/>
      <c r="J152" s="117"/>
      <c r="K152" s="117"/>
      <c r="L152" s="117"/>
      <c r="M152" s="117"/>
      <c r="N152" s="117"/>
      <c r="O152" s="117"/>
      <c r="P152" s="117"/>
      <c r="Q152" s="117"/>
      <c r="R152" s="117"/>
      <c r="S152" s="117"/>
      <c r="T152" s="117"/>
      <c r="U152" s="117"/>
      <c r="V152" s="117"/>
      <c r="W152" s="117"/>
      <c r="X152" s="96"/>
      <c r="Y152" s="95"/>
      <c r="Z152" s="94"/>
    </row>
    <row r="153" spans="1:26" ht="20.100000000000001" customHeight="1" x14ac:dyDescent="0.2">
      <c r="A153" s="71">
        <f>IF(AND($I153&lt;&gt;"しない", $I153&lt;&gt;"する"), 1001, 0)</f>
        <v>0</v>
      </c>
      <c r="B153" s="71"/>
      <c r="C153" s="89"/>
      <c r="D153" s="90">
        <v>1</v>
      </c>
      <c r="E153" s="95" t="s">
        <v>70</v>
      </c>
      <c r="F153" s="95"/>
      <c r="G153" s="95"/>
      <c r="H153" s="95"/>
      <c r="I153" s="12" t="s">
        <v>73</v>
      </c>
      <c r="J153" s="15"/>
      <c r="K153" s="15"/>
      <c r="L153" s="15"/>
      <c r="M153" s="15"/>
      <c r="N153" s="95"/>
      <c r="O153" s="95"/>
      <c r="P153" s="95"/>
      <c r="Q153" s="95"/>
      <c r="R153" s="95"/>
      <c r="S153" s="95"/>
      <c r="T153" s="95"/>
      <c r="U153" s="95"/>
      <c r="Z153" s="138"/>
    </row>
    <row r="154" spans="1:26" ht="20.100000000000001" customHeight="1" x14ac:dyDescent="0.2">
      <c r="A154" s="71"/>
      <c r="B154" s="71"/>
      <c r="C154" s="98"/>
      <c r="D154" s="95"/>
      <c r="E154" s="95"/>
      <c r="F154" s="95"/>
      <c r="G154" s="95"/>
      <c r="H154" s="95"/>
      <c r="I154" s="139"/>
      <c r="J154" s="97" t="s">
        <v>71</v>
      </c>
      <c r="K154" s="97"/>
      <c r="L154" s="97"/>
      <c r="M154" s="97"/>
      <c r="N154" s="97"/>
      <c r="O154" s="97"/>
      <c r="P154" s="97"/>
      <c r="Q154" s="97"/>
      <c r="R154" s="97"/>
      <c r="S154" s="97"/>
      <c r="T154" s="97"/>
      <c r="U154" s="95"/>
      <c r="Z154" s="138"/>
    </row>
    <row r="155" spans="1:26" ht="20.100000000000001" customHeight="1" x14ac:dyDescent="0.2">
      <c r="A155" s="71">
        <f>IF(AND($I153="する",AND(TRIM(I155)&lt;&gt;"", NOT(OR(IFERROR(SEARCH(" ",$I155),0)&gt;0, IFERROR(SEARCH("　",$I155),0)&gt;0)))), 1001, 0)</f>
        <v>0</v>
      </c>
      <c r="B155" s="71"/>
      <c r="C155" s="89"/>
      <c r="D155" s="90">
        <v>2</v>
      </c>
      <c r="E155" s="66" t="s">
        <v>134</v>
      </c>
      <c r="I155" s="12"/>
      <c r="J155" s="12"/>
      <c r="K155" s="12"/>
      <c r="L155" s="12"/>
      <c r="M155" s="12"/>
      <c r="N155" s="12"/>
      <c r="O155" s="12"/>
      <c r="P155" s="12"/>
      <c r="Q155" s="12"/>
      <c r="R155" s="12"/>
      <c r="S155" s="12"/>
      <c r="T155" s="12"/>
      <c r="U155" s="12"/>
      <c r="V155" s="12"/>
      <c r="W155" s="12"/>
      <c r="X155" s="12"/>
      <c r="Y155" s="12"/>
      <c r="Z155" s="94"/>
    </row>
    <row r="156" spans="1:26" ht="20.100000000000001" customHeight="1" x14ac:dyDescent="0.2">
      <c r="A156" s="71"/>
      <c r="B156" s="71"/>
      <c r="C156" s="89"/>
      <c r="D156" s="90"/>
      <c r="E156" s="95"/>
      <c r="F156" s="95"/>
      <c r="G156" s="95"/>
      <c r="H156" s="95"/>
      <c r="I156" s="101"/>
      <c r="J156" s="97" t="s">
        <v>127</v>
      </c>
      <c r="K156" s="97"/>
      <c r="L156" s="97"/>
      <c r="M156" s="97"/>
      <c r="N156" s="97"/>
      <c r="O156" s="97"/>
      <c r="P156" s="97"/>
      <c r="Q156" s="97"/>
      <c r="R156" s="97"/>
      <c r="S156" s="97"/>
      <c r="T156" s="97"/>
      <c r="U156" s="97"/>
      <c r="V156" s="97"/>
      <c r="W156" s="97"/>
      <c r="X156" s="97"/>
      <c r="Y156" s="97"/>
      <c r="Z156" s="94"/>
    </row>
    <row r="157" spans="1:26" ht="20.100000000000001" customHeight="1" x14ac:dyDescent="0.2">
      <c r="A157" s="71">
        <f>IF(AND($I153="する",AND(TRIM(I157)&lt;&gt;"", NOT(OR(IFERROR(SEARCH(" ",$I157),0)&gt;0, IFERROR(SEARCH("　",$I157),0)&gt;0)))), 1001, 0)</f>
        <v>0</v>
      </c>
      <c r="B157" s="71"/>
      <c r="C157" s="89"/>
      <c r="D157" s="90">
        <v>3</v>
      </c>
      <c r="E157" s="66" t="s">
        <v>135</v>
      </c>
      <c r="I157" s="12"/>
      <c r="J157" s="12"/>
      <c r="K157" s="12"/>
      <c r="L157" s="12"/>
      <c r="M157" s="12"/>
      <c r="N157" s="12"/>
      <c r="O157" s="12"/>
      <c r="P157" s="12"/>
      <c r="Q157" s="12"/>
      <c r="R157" s="12"/>
      <c r="S157" s="12"/>
      <c r="T157" s="12"/>
      <c r="U157" s="12"/>
      <c r="V157" s="12"/>
      <c r="W157" s="12"/>
      <c r="X157" s="12"/>
      <c r="Y157" s="12"/>
      <c r="Z157" s="94"/>
    </row>
    <row r="158" spans="1:26" ht="20.100000000000001" customHeight="1" x14ac:dyDescent="0.2">
      <c r="A158" s="71"/>
      <c r="B158" s="71"/>
      <c r="C158" s="98"/>
      <c r="D158" s="95"/>
      <c r="E158" s="95"/>
      <c r="F158" s="95"/>
      <c r="G158" s="95"/>
      <c r="H158" s="95"/>
      <c r="I158" s="101"/>
      <c r="J158" s="97" t="s">
        <v>5</v>
      </c>
      <c r="K158" s="97"/>
      <c r="L158" s="97"/>
      <c r="M158" s="97"/>
      <c r="N158" s="97"/>
      <c r="O158" s="97"/>
      <c r="P158" s="97"/>
      <c r="Q158" s="97"/>
      <c r="R158" s="97"/>
      <c r="S158" s="97"/>
      <c r="T158" s="97"/>
      <c r="U158" s="97"/>
      <c r="V158" s="97"/>
      <c r="W158" s="97"/>
      <c r="X158" s="97"/>
      <c r="Y158" s="97"/>
      <c r="Z158" s="94"/>
    </row>
    <row r="159" spans="1:26" ht="20.100000000000001" customHeight="1" x14ac:dyDescent="0.2">
      <c r="A159" s="71">
        <f>IF(AND($I153="する",TRIM($I159)&lt;&gt;"", OR(LEN($I159)&lt;&gt;8, NOT(ISNUMBER(VALUE(I159))), IFERROR(SEARCH("-", $I159),0)&gt;0)), 1001, 0)</f>
        <v>0</v>
      </c>
      <c r="B159" s="71"/>
      <c r="C159" s="89"/>
      <c r="D159" s="90">
        <v>4</v>
      </c>
      <c r="E159" s="66" t="s">
        <v>84</v>
      </c>
      <c r="I159" s="12"/>
      <c r="J159" s="12"/>
      <c r="K159" s="12"/>
      <c r="L159" s="12"/>
      <c r="M159" s="12"/>
      <c r="N159" s="95"/>
      <c r="O159" s="95"/>
      <c r="P159" s="95"/>
      <c r="Q159" s="95"/>
      <c r="R159" s="95"/>
      <c r="S159" s="95"/>
      <c r="T159" s="95"/>
      <c r="U159" s="95"/>
      <c r="V159" s="95"/>
      <c r="W159" s="95"/>
      <c r="X159" s="95"/>
      <c r="Y159" s="95"/>
      <c r="Z159" s="94"/>
    </row>
    <row r="160" spans="1:26" ht="20.100000000000001" customHeight="1" x14ac:dyDescent="0.2">
      <c r="A160" s="71"/>
      <c r="B160" s="71"/>
      <c r="C160" s="98"/>
      <c r="D160" s="95"/>
      <c r="E160" s="95"/>
      <c r="F160" s="95"/>
      <c r="G160" s="95"/>
      <c r="H160" s="95"/>
      <c r="I160" s="92"/>
      <c r="J160" s="97" t="s">
        <v>140</v>
      </c>
      <c r="K160" s="96"/>
      <c r="L160" s="96"/>
      <c r="M160" s="96"/>
      <c r="N160" s="96"/>
      <c r="O160" s="96"/>
      <c r="P160" s="96"/>
      <c r="Q160" s="96"/>
      <c r="R160" s="96"/>
      <c r="S160" s="96"/>
      <c r="T160" s="96"/>
      <c r="U160" s="96"/>
      <c r="V160" s="96"/>
      <c r="W160" s="96"/>
      <c r="X160" s="96"/>
      <c r="Y160" s="96"/>
      <c r="Z160" s="94"/>
    </row>
    <row r="161" spans="1:27" ht="20.100000000000001" customHeight="1" x14ac:dyDescent="0.2">
      <c r="A161" s="71"/>
      <c r="B161" s="71"/>
      <c r="C161" s="89"/>
      <c r="D161" s="90">
        <v>5</v>
      </c>
      <c r="E161" s="66" t="s">
        <v>0</v>
      </c>
      <c r="I161" s="33"/>
      <c r="J161" s="34"/>
      <c r="K161" s="34"/>
      <c r="L161" s="34"/>
      <c r="M161" s="34"/>
      <c r="N161" s="95"/>
      <c r="O161" s="95"/>
      <c r="P161" s="95"/>
      <c r="Q161" s="95"/>
      <c r="R161" s="95"/>
      <c r="S161" s="95"/>
      <c r="T161" s="95"/>
      <c r="U161" s="95"/>
      <c r="V161" s="95"/>
      <c r="W161" s="95"/>
      <c r="X161" s="95"/>
      <c r="Y161" s="95"/>
      <c r="Z161" s="94"/>
    </row>
    <row r="162" spans="1:27" ht="20.100000000000001" customHeight="1" x14ac:dyDescent="0.2">
      <c r="A162" s="71"/>
      <c r="B162" s="71"/>
      <c r="C162" s="89"/>
      <c r="D162" s="90"/>
      <c r="E162" s="95"/>
      <c r="F162" s="95"/>
      <c r="G162" s="95"/>
      <c r="H162" s="95"/>
      <c r="I162" s="92"/>
      <c r="J162" s="97" t="s">
        <v>255</v>
      </c>
      <c r="K162" s="96"/>
      <c r="L162" s="96"/>
      <c r="M162" s="96"/>
      <c r="N162" s="96"/>
      <c r="O162" s="96"/>
      <c r="P162" s="96"/>
      <c r="Q162" s="96"/>
      <c r="R162" s="96"/>
      <c r="S162" s="96"/>
      <c r="T162" s="96"/>
      <c r="U162" s="96"/>
      <c r="V162" s="96"/>
      <c r="W162" s="96"/>
      <c r="X162" s="96"/>
      <c r="Y162" s="96"/>
      <c r="Z162" s="94"/>
    </row>
    <row r="163" spans="1:27" ht="20.100000000000001" customHeight="1" x14ac:dyDescent="0.2">
      <c r="A163" s="71">
        <f>IF(AND($I153="する",AND(TRIM($I163)&lt;&gt;"", OR(ISERROR(FIND("@"&amp;LEFT($I163,3)&amp;"@", 都道府県3))=FALSE, ISERROR(FIND("@"&amp;LEFT($I163,4)&amp;"@",都道府県4))=FALSE)=FALSE)), 1001, 0)</f>
        <v>0</v>
      </c>
      <c r="B163" s="71"/>
      <c r="C163" s="89"/>
      <c r="D163" s="90">
        <v>6</v>
      </c>
      <c r="E163" s="66" t="s">
        <v>92</v>
      </c>
      <c r="I163" s="13"/>
      <c r="J163" s="13"/>
      <c r="K163" s="13"/>
      <c r="L163" s="13"/>
      <c r="M163" s="13"/>
      <c r="N163" s="13"/>
      <c r="O163" s="13"/>
      <c r="P163" s="13"/>
      <c r="Q163" s="14"/>
      <c r="R163" s="13"/>
      <c r="S163" s="13"/>
      <c r="T163" s="13"/>
      <c r="U163" s="13"/>
      <c r="V163" s="13"/>
      <c r="W163" s="13"/>
      <c r="X163" s="13"/>
      <c r="Y163" s="13"/>
      <c r="Z163" s="94"/>
    </row>
    <row r="164" spans="1:27" ht="20.100000000000001" customHeight="1" x14ac:dyDescent="0.2">
      <c r="A164" s="71"/>
      <c r="B164" s="71"/>
      <c r="C164" s="89"/>
      <c r="D164" s="90"/>
      <c r="E164" s="95"/>
      <c r="F164" s="95"/>
      <c r="G164" s="95"/>
      <c r="H164" s="95"/>
      <c r="I164" s="92"/>
      <c r="J164" s="97" t="s">
        <v>9</v>
      </c>
      <c r="K164" s="96"/>
      <c r="L164" s="96"/>
      <c r="M164" s="96"/>
      <c r="N164" s="96"/>
      <c r="O164" s="96"/>
      <c r="P164" s="96"/>
      <c r="Q164" s="96"/>
      <c r="R164" s="96"/>
      <c r="S164" s="96"/>
      <c r="T164" s="96"/>
      <c r="U164" s="96"/>
      <c r="V164" s="96"/>
      <c r="W164" s="96"/>
      <c r="X164" s="96"/>
      <c r="Y164" s="96"/>
      <c r="Z164" s="94"/>
    </row>
    <row r="165" spans="1:27" ht="20.100000000000001" customHeight="1" x14ac:dyDescent="0.2">
      <c r="A165" s="71">
        <f>IF(AND($I153="する",AND(TRIM($I165)&lt;&gt;"",NOT(AND(ISNUMBER(VALUE(SUBSTITUTE($I165,"-",""))),IFERROR(SEARCH("-",$I165),0)&gt;0)))), 1001, 0)</f>
        <v>0</v>
      </c>
      <c r="B165" s="71"/>
      <c r="C165" s="89"/>
      <c r="D165" s="90">
        <v>7</v>
      </c>
      <c r="E165" s="66" t="s">
        <v>3</v>
      </c>
      <c r="I165" s="12"/>
      <c r="J165" s="12"/>
      <c r="K165" s="12"/>
      <c r="L165" s="12"/>
      <c r="M165" s="12"/>
      <c r="Y165" s="96"/>
      <c r="Z165" s="94"/>
    </row>
    <row r="166" spans="1:27" ht="20.100000000000001" customHeight="1" x14ac:dyDescent="0.2">
      <c r="A166" s="71"/>
      <c r="B166" s="71"/>
      <c r="C166" s="98"/>
      <c r="D166" s="95"/>
      <c r="E166" s="95"/>
      <c r="F166" s="95"/>
      <c r="G166" s="95"/>
      <c r="H166" s="95"/>
      <c r="I166" s="92"/>
      <c r="J166" s="97" t="s">
        <v>128</v>
      </c>
      <c r="K166" s="96"/>
      <c r="L166" s="96"/>
      <c r="M166" s="96"/>
      <c r="N166" s="96"/>
      <c r="O166" s="96"/>
      <c r="P166" s="96"/>
      <c r="Q166" s="96"/>
      <c r="R166" s="96"/>
      <c r="S166" s="96"/>
      <c r="T166" s="96"/>
      <c r="U166" s="96"/>
      <c r="V166" s="96"/>
      <c r="W166" s="96"/>
      <c r="X166" s="96"/>
      <c r="Y166" s="96"/>
      <c r="Z166" s="94"/>
    </row>
    <row r="167" spans="1:27" ht="20.100000000000001" customHeight="1" x14ac:dyDescent="0.2">
      <c r="A167" s="71">
        <f>IF(AND($I153="する",AND(TRIM($I167)&lt;&gt;"",NOT(AND(ISNUMBER(VALUE(SUBSTITUTE($I167,"-",""))),IFERROR(SEARCH("-",$I167),0)&gt;0)))), 1001, 0)</f>
        <v>0</v>
      </c>
      <c r="B167" s="71"/>
      <c r="C167" s="89"/>
      <c r="D167" s="90">
        <v>8</v>
      </c>
      <c r="E167" s="66" t="s">
        <v>4</v>
      </c>
      <c r="I167" s="12"/>
      <c r="J167" s="12"/>
      <c r="K167" s="12"/>
      <c r="L167" s="12"/>
      <c r="M167" s="12"/>
      <c r="N167" s="96"/>
      <c r="O167" s="96"/>
      <c r="P167" s="96"/>
      <c r="Q167" s="96"/>
      <c r="R167" s="96"/>
      <c r="S167" s="96"/>
      <c r="T167" s="96"/>
      <c r="U167" s="96"/>
      <c r="V167" s="96"/>
      <c r="W167" s="96"/>
      <c r="X167" s="96"/>
      <c r="Y167" s="96"/>
      <c r="Z167" s="94"/>
    </row>
    <row r="168" spans="1:27" ht="20.100000000000001" customHeight="1" x14ac:dyDescent="0.2">
      <c r="A168" s="71"/>
      <c r="B168" s="71"/>
      <c r="C168" s="98"/>
      <c r="D168" s="95"/>
      <c r="E168" s="95"/>
      <c r="F168" s="95"/>
      <c r="G168" s="95"/>
      <c r="H168" s="95"/>
      <c r="I168" s="92"/>
      <c r="J168" s="97" t="s">
        <v>128</v>
      </c>
      <c r="K168" s="96"/>
      <c r="L168" s="96"/>
      <c r="M168" s="96"/>
      <c r="N168" s="96"/>
      <c r="O168" s="96"/>
      <c r="P168" s="96"/>
      <c r="Q168" s="96"/>
      <c r="R168" s="96"/>
      <c r="S168" s="96"/>
      <c r="T168" s="96"/>
      <c r="U168" s="96"/>
      <c r="V168" s="96"/>
      <c r="W168" s="96"/>
      <c r="X168" s="96"/>
      <c r="Y168" s="96"/>
      <c r="Z168" s="94"/>
    </row>
    <row r="169" spans="1:27" ht="20.100000000000001" customHeight="1" x14ac:dyDescent="0.2">
      <c r="A169" s="71">
        <f>IF(AND($I153="する",AND(TRIM($I169)&lt;&gt;"", NOT(IFERROR(SEARCH("@",$I169),0)&gt;0))), 1001, 0)</f>
        <v>0</v>
      </c>
      <c r="B169" s="71"/>
      <c r="C169" s="89"/>
      <c r="D169" s="90">
        <v>9</v>
      </c>
      <c r="E169" s="66" t="s">
        <v>93</v>
      </c>
      <c r="I169" s="12"/>
      <c r="J169" s="12"/>
      <c r="K169" s="12"/>
      <c r="L169" s="12"/>
      <c r="M169" s="12"/>
      <c r="N169" s="12"/>
      <c r="O169" s="12"/>
      <c r="P169" s="12"/>
      <c r="Q169" s="16"/>
      <c r="R169" s="12"/>
      <c r="S169" s="12"/>
      <c r="T169" s="12"/>
      <c r="U169" s="12"/>
      <c r="V169" s="12"/>
      <c r="W169" s="12"/>
      <c r="X169" s="12"/>
      <c r="Y169" s="12"/>
      <c r="Z169" s="94"/>
    </row>
    <row r="170" spans="1:27" ht="20.100000000000001" customHeight="1" x14ac:dyDescent="0.2">
      <c r="A170" s="71"/>
      <c r="B170" s="71"/>
      <c r="C170" s="98"/>
      <c r="D170" s="95"/>
      <c r="E170" s="95"/>
      <c r="F170" s="95"/>
      <c r="G170" s="95"/>
      <c r="H170" s="95"/>
      <c r="I170" s="92"/>
      <c r="J170" s="103" t="s">
        <v>258</v>
      </c>
      <c r="K170" s="120"/>
      <c r="L170" s="96"/>
      <c r="M170" s="96"/>
      <c r="N170" s="96"/>
      <c r="O170" s="96"/>
      <c r="P170" s="96"/>
      <c r="Q170" s="121"/>
      <c r="R170" s="96"/>
      <c r="S170" s="96"/>
      <c r="T170" s="96"/>
      <c r="U170" s="96"/>
      <c r="V170" s="96"/>
      <c r="W170" s="96"/>
      <c r="X170" s="96"/>
      <c r="Y170" s="96"/>
      <c r="Z170" s="94"/>
    </row>
    <row r="171" spans="1:27" ht="20.100000000000001" customHeight="1" x14ac:dyDescent="0.2">
      <c r="A171" s="71"/>
      <c r="B171" s="71"/>
      <c r="C171" s="109"/>
      <c r="D171" s="110"/>
      <c r="E171" s="110"/>
      <c r="F171" s="110"/>
      <c r="G171" s="110"/>
      <c r="H171" s="110"/>
      <c r="I171" s="111"/>
      <c r="J171" s="111"/>
      <c r="K171" s="112"/>
      <c r="L171" s="111"/>
      <c r="M171" s="111"/>
      <c r="N171" s="111"/>
      <c r="O171" s="111"/>
      <c r="P171" s="111"/>
      <c r="Q171" s="111"/>
      <c r="R171" s="111"/>
      <c r="S171" s="111"/>
      <c r="T171" s="111"/>
      <c r="U171" s="111"/>
      <c r="V171" s="111"/>
      <c r="W171" s="111"/>
      <c r="X171" s="111"/>
      <c r="Y171" s="140"/>
      <c r="Z171" s="113"/>
      <c r="AA171" s="127"/>
    </row>
    <row r="172" spans="1:27" ht="20.100000000000001" customHeight="1" x14ac:dyDescent="0.2">
      <c r="A172" s="71"/>
      <c r="B172" s="71"/>
      <c r="C172" s="95"/>
      <c r="D172" s="95"/>
      <c r="E172" s="95"/>
      <c r="F172" s="95"/>
      <c r="G172" s="95"/>
      <c r="H172" s="95"/>
      <c r="I172" s="115"/>
      <c r="J172" s="115"/>
      <c r="K172" s="115"/>
      <c r="L172" s="115"/>
      <c r="M172" s="115"/>
      <c r="N172" s="115"/>
      <c r="O172" s="115"/>
      <c r="P172" s="115"/>
      <c r="Q172" s="115"/>
      <c r="R172" s="115"/>
      <c r="S172" s="115"/>
      <c r="T172" s="115"/>
      <c r="U172" s="115"/>
      <c r="V172" s="115"/>
      <c r="W172" s="115"/>
      <c r="X172" s="115"/>
      <c r="Y172" s="141"/>
      <c r="Z172" s="95"/>
      <c r="AA172" s="127"/>
    </row>
    <row r="173" spans="1:27" ht="20.100000000000001" customHeight="1" x14ac:dyDescent="0.2">
      <c r="A173" s="71"/>
      <c r="B173" s="71"/>
      <c r="C173" s="95"/>
      <c r="D173" s="95"/>
      <c r="E173" s="95"/>
      <c r="F173" s="95"/>
      <c r="G173" s="95"/>
      <c r="H173" s="95"/>
      <c r="I173" s="95"/>
      <c r="J173" s="115"/>
      <c r="K173" s="126"/>
      <c r="L173" s="95"/>
      <c r="M173" s="95"/>
      <c r="N173" s="95"/>
      <c r="O173" s="95"/>
      <c r="P173" s="95"/>
      <c r="Q173" s="95"/>
      <c r="R173" s="95"/>
      <c r="S173" s="95"/>
      <c r="T173" s="95"/>
      <c r="U173" s="95"/>
      <c r="V173" s="95"/>
      <c r="W173" s="95"/>
      <c r="X173" s="95"/>
      <c r="Y173" s="95"/>
      <c r="Z173" s="95"/>
    </row>
    <row r="174" spans="1:27" ht="20.100000000000001" customHeight="1" x14ac:dyDescent="0.2">
      <c r="A174" s="71"/>
      <c r="B174" s="71"/>
      <c r="C174" s="82" t="s">
        <v>15</v>
      </c>
      <c r="D174" s="83"/>
      <c r="E174" s="83"/>
      <c r="F174" s="83"/>
      <c r="G174" s="83"/>
      <c r="H174" s="84"/>
      <c r="I174" s="142"/>
      <c r="J174" s="143"/>
      <c r="K174" s="143"/>
      <c r="L174" s="143"/>
    </row>
    <row r="175" spans="1:27" ht="20.100000000000001" customHeight="1" x14ac:dyDescent="0.2">
      <c r="A175" s="71"/>
      <c r="B175" s="71"/>
      <c r="C175" s="85"/>
      <c r="D175" s="117"/>
      <c r="E175" s="117"/>
      <c r="F175" s="117"/>
      <c r="G175" s="117"/>
      <c r="H175" s="117"/>
      <c r="I175" s="117"/>
      <c r="J175" s="117"/>
      <c r="K175" s="117"/>
      <c r="L175" s="117"/>
      <c r="M175" s="87"/>
      <c r="N175" s="87"/>
      <c r="O175" s="87"/>
      <c r="P175" s="87"/>
      <c r="Q175" s="144"/>
      <c r="R175" s="87"/>
      <c r="S175" s="87"/>
      <c r="T175" s="87"/>
      <c r="U175" s="87"/>
      <c r="V175" s="87"/>
      <c r="W175" s="87"/>
      <c r="X175" s="87"/>
      <c r="Y175" s="144"/>
      <c r="Z175" s="145"/>
    </row>
    <row r="176" spans="1:27" ht="20.100000000000001" customHeight="1" x14ac:dyDescent="0.2">
      <c r="A176" s="71"/>
      <c r="B176" s="71"/>
      <c r="C176" s="89"/>
      <c r="D176" s="90">
        <v>1</v>
      </c>
      <c r="E176" s="95" t="s">
        <v>74</v>
      </c>
      <c r="F176" s="95"/>
      <c r="P176" s="146"/>
      <c r="Q176" s="147"/>
      <c r="R176" s="147"/>
      <c r="S176" s="147"/>
      <c r="T176" s="147"/>
      <c r="U176" s="147"/>
      <c r="V176" s="147"/>
      <c r="W176" s="147"/>
      <c r="X176" s="147"/>
      <c r="Y176" s="147"/>
      <c r="Z176" s="94"/>
    </row>
    <row r="177" spans="1:27" ht="45" customHeight="1" x14ac:dyDescent="0.2">
      <c r="A177" s="71"/>
      <c r="B177" s="71"/>
      <c r="C177" s="89"/>
      <c r="D177" s="90"/>
      <c r="E177" s="148" t="s">
        <v>95</v>
      </c>
      <c r="F177" s="148"/>
      <c r="G177" s="148"/>
      <c r="H177" s="148"/>
      <c r="I177" s="148"/>
      <c r="J177" s="148"/>
      <c r="K177" s="148"/>
      <c r="L177" s="148"/>
      <c r="M177" s="148"/>
      <c r="N177" s="148"/>
      <c r="O177" s="148"/>
      <c r="P177" s="148"/>
      <c r="Q177" s="148"/>
      <c r="R177" s="148"/>
      <c r="S177" s="148"/>
      <c r="T177" s="148"/>
      <c r="U177" s="148"/>
      <c r="V177" s="148"/>
      <c r="W177" s="148"/>
      <c r="X177" s="148"/>
      <c r="Y177" s="148"/>
      <c r="Z177" s="94"/>
    </row>
    <row r="178" spans="1:27" ht="20.100000000000001" customHeight="1" x14ac:dyDescent="0.2">
      <c r="A178" s="71">
        <f>IF(COUNTIF($K179:$K182,"○")&gt;1, 1001, 0)</f>
        <v>0</v>
      </c>
      <c r="B178" s="297"/>
      <c r="C178" s="89"/>
      <c r="D178" s="90"/>
      <c r="E178" s="149" t="s">
        <v>75</v>
      </c>
      <c r="F178" s="150"/>
      <c r="G178" s="150"/>
      <c r="H178" s="150"/>
      <c r="I178" s="150"/>
      <c r="J178" s="151"/>
      <c r="K178" s="152" t="s">
        <v>76</v>
      </c>
      <c r="L178" s="153"/>
      <c r="M178" s="154"/>
      <c r="N178" s="155" t="s">
        <v>77</v>
      </c>
      <c r="O178" s="156"/>
      <c r="P178" s="156"/>
      <c r="Q178" s="156"/>
      <c r="R178" s="156"/>
      <c r="S178" s="156"/>
      <c r="T178" s="156"/>
      <c r="U178" s="156"/>
      <c r="V178" s="157"/>
      <c r="W178" s="158" t="s">
        <v>78</v>
      </c>
      <c r="X178" s="159"/>
      <c r="Y178" s="160"/>
      <c r="Z178" s="94"/>
    </row>
    <row r="179" spans="1:27" ht="20.100000000000001" customHeight="1" x14ac:dyDescent="0.2">
      <c r="A179" s="71"/>
      <c r="B179" s="71"/>
      <c r="C179" s="89"/>
      <c r="D179" s="161"/>
      <c r="E179" s="162" t="s">
        <v>79</v>
      </c>
      <c r="F179" s="163"/>
      <c r="G179" s="163"/>
      <c r="H179" s="163"/>
      <c r="I179" s="163"/>
      <c r="J179" s="164"/>
      <c r="K179" s="42"/>
      <c r="L179" s="43"/>
      <c r="M179" s="44"/>
      <c r="N179" s="165"/>
      <c r="O179" s="166"/>
      <c r="P179" s="166"/>
      <c r="Q179" s="166"/>
      <c r="R179" s="166"/>
      <c r="S179" s="166"/>
      <c r="T179" s="166"/>
      <c r="U179" s="166"/>
      <c r="V179" s="167"/>
      <c r="W179" s="168"/>
      <c r="X179" s="169"/>
      <c r="Y179" s="170"/>
      <c r="Z179" s="94"/>
    </row>
    <row r="180" spans="1:27" ht="20.100000000000001" customHeight="1" x14ac:dyDescent="0.2">
      <c r="A180" s="71">
        <f>IF(AND($K180="○",TRIM($N180)=""), 1001, 0)</f>
        <v>0</v>
      </c>
      <c r="B180" s="71"/>
      <c r="C180" s="89"/>
      <c r="D180" s="161"/>
      <c r="E180" s="171" t="s">
        <v>80</v>
      </c>
      <c r="F180" s="172"/>
      <c r="G180" s="172"/>
      <c r="H180" s="172"/>
      <c r="I180" s="172"/>
      <c r="J180" s="173"/>
      <c r="K180" s="45"/>
      <c r="L180" s="46"/>
      <c r="M180" s="47"/>
      <c r="N180" s="48"/>
      <c r="O180" s="49"/>
      <c r="P180" s="49"/>
      <c r="Q180" s="49"/>
      <c r="R180" s="49"/>
      <c r="S180" s="49"/>
      <c r="T180" s="49"/>
      <c r="U180" s="49"/>
      <c r="V180" s="50"/>
      <c r="W180" s="174"/>
      <c r="X180" s="175"/>
      <c r="Y180" s="176"/>
      <c r="Z180" s="94"/>
    </row>
    <row r="181" spans="1:27" ht="20.100000000000001" customHeight="1" x14ac:dyDescent="0.2">
      <c r="A181" s="71">
        <f>IF(AND($K181="○",TRIM($N181)=""), 1001, 0)</f>
        <v>0</v>
      </c>
      <c r="B181" s="71"/>
      <c r="C181" s="89"/>
      <c r="D181" s="161"/>
      <c r="E181" s="171" t="s">
        <v>81</v>
      </c>
      <c r="F181" s="172"/>
      <c r="G181" s="172"/>
      <c r="H181" s="172"/>
      <c r="I181" s="172"/>
      <c r="J181" s="173"/>
      <c r="K181" s="45"/>
      <c r="L181" s="46"/>
      <c r="M181" s="47"/>
      <c r="N181" s="48"/>
      <c r="O181" s="49"/>
      <c r="P181" s="49"/>
      <c r="Q181" s="49"/>
      <c r="R181" s="49"/>
      <c r="S181" s="49"/>
      <c r="T181" s="49"/>
      <c r="U181" s="49"/>
      <c r="V181" s="50"/>
      <c r="W181" s="177">
        <v>100</v>
      </c>
      <c r="X181" s="178"/>
      <c r="Y181" s="179" t="s">
        <v>94</v>
      </c>
      <c r="Z181" s="94"/>
    </row>
    <row r="182" spans="1:27" ht="20.100000000000001" customHeight="1" x14ac:dyDescent="0.2">
      <c r="A182" s="71">
        <f>IF(AND($K182="○",OR(TRIM($N182)="",TRIM($W182)="")), 1001, 0)</f>
        <v>0</v>
      </c>
      <c r="B182" s="71"/>
      <c r="C182" s="89"/>
      <c r="D182" s="161"/>
      <c r="E182" s="180" t="s">
        <v>82</v>
      </c>
      <c r="F182" s="181"/>
      <c r="G182" s="181"/>
      <c r="H182" s="181"/>
      <c r="I182" s="181"/>
      <c r="J182" s="182"/>
      <c r="K182" s="51"/>
      <c r="L182" s="52"/>
      <c r="M182" s="53"/>
      <c r="N182" s="48"/>
      <c r="O182" s="49"/>
      <c r="P182" s="49"/>
      <c r="Q182" s="49"/>
      <c r="R182" s="49"/>
      <c r="S182" s="49"/>
      <c r="T182" s="49"/>
      <c r="U182" s="49"/>
      <c r="V182" s="50"/>
      <c r="W182" s="57"/>
      <c r="X182" s="58"/>
      <c r="Y182" s="183" t="s">
        <v>94</v>
      </c>
      <c r="Z182" s="94"/>
    </row>
    <row r="183" spans="1:27" ht="20.100000000000001" customHeight="1" x14ac:dyDescent="0.2">
      <c r="A183" s="71"/>
      <c r="B183" s="71"/>
      <c r="C183" s="89"/>
      <c r="D183" s="161"/>
      <c r="E183" s="184"/>
      <c r="F183" s="185"/>
      <c r="G183" s="185"/>
      <c r="H183" s="185"/>
      <c r="I183" s="185"/>
      <c r="J183" s="186"/>
      <c r="K183" s="54"/>
      <c r="L183" s="55"/>
      <c r="M183" s="56"/>
      <c r="N183" s="59"/>
      <c r="O183" s="60"/>
      <c r="P183" s="60"/>
      <c r="Q183" s="60"/>
      <c r="R183" s="60"/>
      <c r="S183" s="60"/>
      <c r="T183" s="60"/>
      <c r="U183" s="60"/>
      <c r="V183" s="61"/>
      <c r="W183" s="19"/>
      <c r="X183" s="20"/>
      <c r="Y183" s="187" t="s">
        <v>94</v>
      </c>
      <c r="Z183" s="94"/>
    </row>
    <row r="184" spans="1:27" ht="20.100000000000001" customHeight="1" x14ac:dyDescent="0.2">
      <c r="A184" s="71"/>
      <c r="B184" s="71"/>
      <c r="C184" s="89"/>
      <c r="D184" s="90"/>
      <c r="E184" s="188"/>
      <c r="F184" s="188"/>
      <c r="G184" s="188"/>
      <c r="H184" s="188"/>
      <c r="I184" s="188"/>
      <c r="J184" s="188"/>
      <c r="K184" s="96"/>
      <c r="L184" s="96"/>
      <c r="M184" s="96"/>
      <c r="N184" s="96"/>
      <c r="O184" s="96"/>
      <c r="P184" s="96"/>
      <c r="Q184" s="96"/>
      <c r="R184" s="96"/>
      <c r="S184" s="96"/>
      <c r="T184" s="96"/>
      <c r="U184" s="96"/>
      <c r="V184" s="96"/>
      <c r="W184" s="96"/>
      <c r="X184" s="96"/>
      <c r="Y184" s="96"/>
      <c r="Z184" s="94"/>
    </row>
    <row r="185" spans="1:27" ht="20.100000000000001" customHeight="1" x14ac:dyDescent="0.2">
      <c r="A185" s="71">
        <f>IF(TRIM($I185)="", 1001, 0)</f>
        <v>1001</v>
      </c>
      <c r="B185" s="71"/>
      <c r="C185" s="89"/>
      <c r="D185" s="90">
        <v>2</v>
      </c>
      <c r="E185" s="66" t="s">
        <v>6</v>
      </c>
      <c r="I185" s="17"/>
      <c r="J185" s="17"/>
      <c r="K185" s="17"/>
      <c r="L185" s="17"/>
      <c r="M185" s="17"/>
      <c r="N185" s="95" t="s">
        <v>7</v>
      </c>
      <c r="O185" s="95"/>
      <c r="P185" s="95"/>
      <c r="Q185" s="95"/>
      <c r="R185" s="95"/>
      <c r="S185" s="95"/>
      <c r="T185" s="95"/>
      <c r="U185" s="95"/>
      <c r="V185" s="95"/>
      <c r="W185" s="95"/>
      <c r="X185" s="95"/>
      <c r="Y185" s="95"/>
      <c r="Z185" s="94"/>
    </row>
    <row r="186" spans="1:27" ht="20.100000000000001" customHeight="1" x14ac:dyDescent="0.2">
      <c r="A186" s="71"/>
      <c r="B186" s="71"/>
      <c r="C186" s="98"/>
      <c r="D186" s="95"/>
      <c r="E186" s="95"/>
      <c r="F186" s="95"/>
      <c r="G186" s="95"/>
      <c r="H186" s="95"/>
      <c r="I186" s="92"/>
      <c r="J186" s="97" t="s">
        <v>211</v>
      </c>
      <c r="K186" s="97"/>
      <c r="L186" s="97"/>
      <c r="M186" s="97"/>
      <c r="N186" s="97"/>
      <c r="O186" s="97"/>
      <c r="P186" s="97"/>
      <c r="Q186" s="97"/>
      <c r="R186" s="97"/>
      <c r="S186" s="97"/>
      <c r="T186" s="97"/>
      <c r="U186" s="97"/>
      <c r="V186" s="97"/>
      <c r="W186" s="97"/>
      <c r="X186" s="97"/>
      <c r="Y186" s="97"/>
      <c r="Z186" s="94"/>
    </row>
    <row r="187" spans="1:27" ht="20.100000000000001" customHeight="1" x14ac:dyDescent="0.2">
      <c r="A187" s="71">
        <f>IF(TRIM($I187)="", 1001, 0)</f>
        <v>1001</v>
      </c>
      <c r="B187" s="71"/>
      <c r="C187" s="89"/>
      <c r="D187" s="90">
        <v>3</v>
      </c>
      <c r="E187" s="66" t="s">
        <v>256</v>
      </c>
      <c r="I187" s="35"/>
      <c r="J187" s="36"/>
      <c r="K187" s="36"/>
      <c r="L187" s="36"/>
      <c r="M187" s="36"/>
      <c r="N187" s="95" t="s">
        <v>257</v>
      </c>
      <c r="O187" s="95"/>
      <c r="P187" s="95"/>
      <c r="Q187" s="95"/>
      <c r="R187" s="95"/>
      <c r="S187" s="95"/>
      <c r="T187" s="95"/>
      <c r="U187" s="95"/>
      <c r="V187" s="95"/>
      <c r="W187" s="95"/>
      <c r="X187" s="95"/>
      <c r="Z187" s="138"/>
    </row>
    <row r="188" spans="1:27" ht="20.100000000000001" customHeight="1" x14ac:dyDescent="0.2">
      <c r="A188" s="71"/>
      <c r="B188" s="71"/>
      <c r="C188" s="89"/>
      <c r="D188" s="90"/>
      <c r="I188" s="95"/>
      <c r="J188" s="95"/>
      <c r="K188" s="95"/>
      <c r="L188" s="95"/>
      <c r="M188" s="95"/>
      <c r="N188" s="95"/>
      <c r="O188" s="95"/>
      <c r="P188" s="95"/>
      <c r="Q188" s="95"/>
      <c r="R188" s="95"/>
      <c r="S188" s="95"/>
      <c r="T188" s="95"/>
      <c r="U188" s="95"/>
      <c r="V188" s="95"/>
      <c r="W188" s="95"/>
      <c r="X188" s="95"/>
      <c r="Z188" s="138"/>
    </row>
    <row r="189" spans="1:27" ht="20.100000000000001" customHeight="1" x14ac:dyDescent="0.2">
      <c r="A189" s="71"/>
      <c r="B189" s="71"/>
      <c r="C189" s="109"/>
      <c r="D189" s="110"/>
      <c r="E189" s="110"/>
      <c r="F189" s="110"/>
      <c r="G189" s="110"/>
      <c r="H189" s="110"/>
      <c r="I189" s="110"/>
      <c r="J189" s="111"/>
      <c r="K189" s="111"/>
      <c r="L189" s="189"/>
      <c r="M189" s="189"/>
      <c r="N189" s="140"/>
      <c r="O189" s="111"/>
      <c r="P189" s="134"/>
      <c r="Q189" s="134"/>
      <c r="R189" s="134"/>
      <c r="S189" s="140"/>
      <c r="T189" s="140"/>
      <c r="U189" s="140"/>
      <c r="V189" s="140"/>
      <c r="W189" s="140"/>
      <c r="X189" s="140"/>
      <c r="Y189" s="111"/>
      <c r="Z189" s="113"/>
    </row>
    <row r="190" spans="1:27" ht="20.100000000000001" customHeight="1" x14ac:dyDescent="0.2">
      <c r="A190" s="71"/>
      <c r="B190" s="71"/>
      <c r="C190" s="95"/>
      <c r="D190" s="95"/>
      <c r="E190" s="95"/>
      <c r="F190" s="95"/>
      <c r="G190" s="95"/>
      <c r="H190" s="95"/>
      <c r="I190" s="95"/>
      <c r="J190" s="115"/>
      <c r="K190" s="115"/>
      <c r="L190" s="190"/>
      <c r="M190" s="115"/>
      <c r="N190" s="141"/>
      <c r="O190" s="115"/>
      <c r="P190" s="135"/>
      <c r="Q190" s="135"/>
      <c r="R190" s="135"/>
      <c r="S190" s="141"/>
      <c r="T190" s="141"/>
      <c r="U190" s="141"/>
      <c r="V190" s="141"/>
      <c r="W190" s="141"/>
      <c r="X190" s="141"/>
      <c r="Y190" s="115"/>
      <c r="Z190" s="95"/>
    </row>
    <row r="191" spans="1:27" ht="20.100000000000001" customHeight="1" x14ac:dyDescent="0.2">
      <c r="A191" s="71"/>
      <c r="B191" s="71"/>
      <c r="C191" s="95"/>
      <c r="D191" s="95"/>
      <c r="E191" s="95"/>
      <c r="F191" s="95"/>
      <c r="G191" s="95"/>
      <c r="H191" s="95"/>
      <c r="I191" s="95"/>
      <c r="J191" s="115"/>
      <c r="K191" s="115"/>
      <c r="L191" s="191"/>
      <c r="M191" s="95"/>
      <c r="N191" s="192"/>
      <c r="O191" s="95"/>
      <c r="P191" s="136"/>
      <c r="Q191" s="136"/>
      <c r="R191" s="136"/>
      <c r="S191" s="192"/>
      <c r="T191" s="192"/>
      <c r="U191" s="192"/>
      <c r="V191" s="192"/>
      <c r="W191" s="192"/>
      <c r="X191" s="192"/>
      <c r="Y191" s="192"/>
      <c r="Z191" s="95"/>
      <c r="AA191" s="192"/>
    </row>
    <row r="192" spans="1:27" ht="20.100000000000001" customHeight="1" x14ac:dyDescent="0.2">
      <c r="A192" s="71"/>
      <c r="B192" s="71"/>
      <c r="C192" s="82" t="s">
        <v>148</v>
      </c>
      <c r="D192" s="83"/>
      <c r="E192" s="83"/>
      <c r="F192" s="83"/>
      <c r="G192" s="83"/>
      <c r="H192" s="83"/>
      <c r="I192" s="193"/>
      <c r="J192" s="143"/>
      <c r="K192" s="143"/>
      <c r="L192" s="194"/>
      <c r="M192" s="143"/>
      <c r="N192" s="143"/>
      <c r="O192" s="143"/>
      <c r="P192" s="143"/>
      <c r="Q192" s="143"/>
      <c r="R192" s="143"/>
      <c r="S192" s="143"/>
      <c r="T192" s="143"/>
      <c r="U192" s="143"/>
      <c r="V192" s="143"/>
      <c r="W192" s="143"/>
      <c r="X192" s="143"/>
      <c r="Y192" s="143"/>
      <c r="Z192" s="143"/>
    </row>
    <row r="193" spans="1:27" ht="20.100000000000001" customHeight="1" x14ac:dyDescent="0.2">
      <c r="A193" s="71"/>
      <c r="B193" s="71"/>
      <c r="C193" s="85"/>
      <c r="D193" s="86"/>
      <c r="E193" s="86"/>
      <c r="F193" s="86"/>
      <c r="G193" s="86"/>
      <c r="H193" s="86"/>
      <c r="I193" s="195"/>
      <c r="J193" s="95"/>
      <c r="K193" s="95"/>
      <c r="L193" s="95"/>
      <c r="Z193" s="196"/>
    </row>
    <row r="194" spans="1:27" ht="20.100000000000001" customHeight="1" x14ac:dyDescent="0.2">
      <c r="A194" s="71"/>
      <c r="B194" s="71"/>
      <c r="C194" s="85"/>
      <c r="D194" s="137" t="s">
        <v>244</v>
      </c>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27"/>
      <c r="AA194" s="106"/>
    </row>
    <row r="195" spans="1:27" ht="20.100000000000001" customHeight="1" x14ac:dyDescent="0.2">
      <c r="A195" s="71"/>
      <c r="C195" s="106"/>
      <c r="D195" s="197"/>
      <c r="E195" s="198" t="s">
        <v>167</v>
      </c>
      <c r="F195" s="199"/>
      <c r="G195" s="199"/>
      <c r="H195" s="199"/>
      <c r="I195" s="199"/>
      <c r="J195" s="200"/>
      <c r="K195" s="201" t="s">
        <v>168</v>
      </c>
      <c r="L195" s="199"/>
      <c r="M195" s="199"/>
      <c r="N195" s="199"/>
      <c r="O195" s="199"/>
      <c r="P195" s="199"/>
      <c r="Q195" s="199"/>
      <c r="R195" s="199"/>
      <c r="S195" s="199"/>
      <c r="T195" s="199"/>
      <c r="U195" s="199"/>
      <c r="V195" s="199"/>
      <c r="W195" s="202"/>
      <c r="X195" s="203" t="s">
        <v>158</v>
      </c>
      <c r="Y195" s="204"/>
      <c r="AA195" s="106"/>
    </row>
    <row r="196" spans="1:27" ht="20.100000000000001" customHeight="1" x14ac:dyDescent="0.2">
      <c r="A196" s="71">
        <f>IF(TRIM($X196)="", 1001, 0)</f>
        <v>0</v>
      </c>
      <c r="C196" s="106"/>
      <c r="D196" s="205" t="s">
        <v>149</v>
      </c>
      <c r="E196" s="206" t="s">
        <v>166</v>
      </c>
      <c r="F196" s="206"/>
      <c r="G196" s="206"/>
      <c r="H196" s="206"/>
      <c r="I196" s="206"/>
      <c r="J196" s="206"/>
      <c r="K196" s="207" t="s">
        <v>153</v>
      </c>
      <c r="L196" s="208"/>
      <c r="M196" s="209"/>
      <c r="N196" s="210"/>
      <c r="O196" s="210"/>
      <c r="P196" s="210"/>
      <c r="Q196" s="210"/>
      <c r="R196" s="210"/>
      <c r="S196" s="210"/>
      <c r="T196" s="210"/>
      <c r="U196" s="210"/>
      <c r="V196" s="211">
        <v>111</v>
      </c>
      <c r="W196" s="212"/>
      <c r="X196" s="31">
        <v>0</v>
      </c>
      <c r="Y196" s="32"/>
      <c r="AA196" s="106"/>
    </row>
    <row r="197" spans="1:27" ht="20.100000000000001" customHeight="1" x14ac:dyDescent="0.2">
      <c r="A197" s="71">
        <f>IF(TRIM($X197)="", 1001, 0)</f>
        <v>0</v>
      </c>
      <c r="C197" s="106"/>
      <c r="D197" s="213"/>
      <c r="E197" s="214"/>
      <c r="F197" s="214"/>
      <c r="G197" s="214"/>
      <c r="H197" s="214"/>
      <c r="I197" s="214"/>
      <c r="J197" s="214"/>
      <c r="K197" s="215" t="s">
        <v>154</v>
      </c>
      <c r="L197" s="216"/>
      <c r="M197" s="217"/>
      <c r="N197" s="218"/>
      <c r="O197" s="218"/>
      <c r="P197" s="218"/>
      <c r="Q197" s="218"/>
      <c r="R197" s="218"/>
      <c r="S197" s="218"/>
      <c r="T197" s="218"/>
      <c r="U197" s="218"/>
      <c r="V197" s="219">
        <v>212</v>
      </c>
      <c r="W197" s="220"/>
      <c r="X197" s="10">
        <v>0</v>
      </c>
      <c r="Y197" s="11"/>
      <c r="AA197" s="106"/>
    </row>
    <row r="198" spans="1:27" ht="20.100000000000001" customHeight="1" x14ac:dyDescent="0.2">
      <c r="A198" s="71">
        <f>IF(TRIM($X198)="", 1001, 0)</f>
        <v>0</v>
      </c>
      <c r="C198" s="106"/>
      <c r="D198" s="213"/>
      <c r="E198" s="214" t="s">
        <v>165</v>
      </c>
      <c r="F198" s="214"/>
      <c r="G198" s="214"/>
      <c r="H198" s="214"/>
      <c r="I198" s="214"/>
      <c r="J198" s="214"/>
      <c r="K198" s="215" t="s">
        <v>153</v>
      </c>
      <c r="L198" s="216"/>
      <c r="M198" s="217"/>
      <c r="N198" s="218"/>
      <c r="O198" s="218"/>
      <c r="P198" s="218"/>
      <c r="Q198" s="218"/>
      <c r="R198" s="218"/>
      <c r="S198" s="218"/>
      <c r="T198" s="218"/>
      <c r="U198" s="218"/>
      <c r="V198" s="219">
        <v>113</v>
      </c>
      <c r="W198" s="220"/>
      <c r="X198" s="10">
        <v>0</v>
      </c>
      <c r="Y198" s="11"/>
      <c r="AA198" s="106"/>
    </row>
    <row r="199" spans="1:27" ht="20.100000000000001" customHeight="1" x14ac:dyDescent="0.2">
      <c r="A199" s="71">
        <f>IF(TRIM($X199)="", 1001, 0)</f>
        <v>0</v>
      </c>
      <c r="C199" s="106"/>
      <c r="D199" s="213"/>
      <c r="E199" s="214"/>
      <c r="F199" s="214"/>
      <c r="G199" s="214"/>
      <c r="H199" s="214"/>
      <c r="I199" s="214"/>
      <c r="J199" s="214"/>
      <c r="K199" s="221" t="s">
        <v>154</v>
      </c>
      <c r="L199" s="222"/>
      <c r="M199" s="218" t="s">
        <v>150</v>
      </c>
      <c r="N199" s="218"/>
      <c r="O199" s="218"/>
      <c r="P199" s="218"/>
      <c r="Q199" s="218"/>
      <c r="R199" s="218"/>
      <c r="S199" s="218"/>
      <c r="T199" s="218"/>
      <c r="U199" s="218"/>
      <c r="V199" s="219">
        <v>214</v>
      </c>
      <c r="W199" s="220"/>
      <c r="X199" s="10">
        <v>0</v>
      </c>
      <c r="Y199" s="11"/>
      <c r="AA199" s="106"/>
    </row>
    <row r="200" spans="1:27" ht="20.100000000000001" customHeight="1" x14ac:dyDescent="0.2">
      <c r="A200" s="71">
        <f>IF(TRIM($X200)="", 1001, 0)</f>
        <v>0</v>
      </c>
      <c r="C200" s="106"/>
      <c r="D200" s="213"/>
      <c r="E200" s="214"/>
      <c r="F200" s="214"/>
      <c r="G200" s="214"/>
      <c r="H200" s="214"/>
      <c r="I200" s="214"/>
      <c r="J200" s="214"/>
      <c r="K200" s="223"/>
      <c r="L200" s="224"/>
      <c r="M200" s="218" t="s">
        <v>151</v>
      </c>
      <c r="N200" s="218"/>
      <c r="O200" s="218"/>
      <c r="P200" s="218"/>
      <c r="Q200" s="218"/>
      <c r="R200" s="218"/>
      <c r="S200" s="218"/>
      <c r="T200" s="218"/>
      <c r="U200" s="218"/>
      <c r="V200" s="219">
        <v>215</v>
      </c>
      <c r="W200" s="220"/>
      <c r="X200" s="10">
        <v>0</v>
      </c>
      <c r="Y200" s="11"/>
      <c r="AA200" s="106"/>
    </row>
    <row r="201" spans="1:27" ht="20.100000000000001" customHeight="1" x14ac:dyDescent="0.2">
      <c r="A201" s="71">
        <f>IF(TRIM($X201)="", 1001, 0)</f>
        <v>0</v>
      </c>
      <c r="C201" s="106"/>
      <c r="D201" s="213"/>
      <c r="E201" s="214"/>
      <c r="F201" s="214"/>
      <c r="G201" s="214"/>
      <c r="H201" s="214"/>
      <c r="I201" s="214"/>
      <c r="J201" s="214"/>
      <c r="K201" s="225"/>
      <c r="L201" s="226"/>
      <c r="M201" s="218" t="s">
        <v>152</v>
      </c>
      <c r="N201" s="218"/>
      <c r="O201" s="218"/>
      <c r="P201" s="218"/>
      <c r="Q201" s="218"/>
      <c r="R201" s="218"/>
      <c r="S201" s="218"/>
      <c r="T201" s="218"/>
      <c r="U201" s="218"/>
      <c r="V201" s="219">
        <v>216</v>
      </c>
      <c r="W201" s="220"/>
      <c r="X201" s="10">
        <v>0</v>
      </c>
      <c r="Y201" s="11"/>
      <c r="AA201" s="106"/>
    </row>
    <row r="202" spans="1:27" ht="20.100000000000001" customHeight="1" x14ac:dyDescent="0.2">
      <c r="A202" s="71">
        <f>IF(TRIM($X202)="", 1001, 0)</f>
        <v>0</v>
      </c>
      <c r="C202" s="106"/>
      <c r="D202" s="213"/>
      <c r="E202" s="214" t="s">
        <v>164</v>
      </c>
      <c r="F202" s="214"/>
      <c r="G202" s="214"/>
      <c r="H202" s="214"/>
      <c r="I202" s="214"/>
      <c r="J202" s="214"/>
      <c r="K202" s="227" t="s">
        <v>153</v>
      </c>
      <c r="L202" s="220"/>
      <c r="M202" s="216"/>
      <c r="N202" s="216"/>
      <c r="O202" s="216"/>
      <c r="P202" s="216"/>
      <c r="Q202" s="216"/>
      <c r="R202" s="216"/>
      <c r="S202" s="216"/>
      <c r="T202" s="216"/>
      <c r="U202" s="217"/>
      <c r="V202" s="219">
        <v>120</v>
      </c>
      <c r="W202" s="220"/>
      <c r="X202" s="10">
        <v>0</v>
      </c>
      <c r="Y202" s="11"/>
      <c r="AA202" s="106"/>
    </row>
    <row r="203" spans="1:27" ht="20.100000000000001" customHeight="1" x14ac:dyDescent="0.2">
      <c r="A203" s="71">
        <f>IF(TRIM($X203)="", 1001, 0)</f>
        <v>0</v>
      </c>
      <c r="C203" s="106"/>
      <c r="D203" s="213"/>
      <c r="E203" s="214"/>
      <c r="F203" s="214"/>
      <c r="G203" s="214"/>
      <c r="H203" s="214"/>
      <c r="I203" s="214"/>
      <c r="J203" s="214"/>
      <c r="K203" s="221" t="s">
        <v>154</v>
      </c>
      <c r="L203" s="222"/>
      <c r="M203" s="218" t="s">
        <v>155</v>
      </c>
      <c r="N203" s="218"/>
      <c r="O203" s="218"/>
      <c r="P203" s="218"/>
      <c r="Q203" s="218"/>
      <c r="R203" s="218"/>
      <c r="S203" s="218"/>
      <c r="T203" s="218"/>
      <c r="U203" s="218"/>
      <c r="V203" s="219">
        <v>221</v>
      </c>
      <c r="W203" s="220"/>
      <c r="X203" s="10">
        <v>0</v>
      </c>
      <c r="Y203" s="11"/>
      <c r="AA203" s="106"/>
    </row>
    <row r="204" spans="1:27" ht="20.100000000000001" customHeight="1" x14ac:dyDescent="0.2">
      <c r="A204" s="71">
        <f>IF(TRIM($X204)="", 1001, 0)</f>
        <v>0</v>
      </c>
      <c r="C204" s="106"/>
      <c r="D204" s="213"/>
      <c r="E204" s="214"/>
      <c r="F204" s="214"/>
      <c r="G204" s="214"/>
      <c r="H204" s="214"/>
      <c r="I204" s="214"/>
      <c r="J204" s="214"/>
      <c r="K204" s="223"/>
      <c r="L204" s="224"/>
      <c r="M204" s="218" t="s">
        <v>156</v>
      </c>
      <c r="N204" s="218"/>
      <c r="O204" s="218"/>
      <c r="P204" s="218"/>
      <c r="Q204" s="218"/>
      <c r="R204" s="218"/>
      <c r="S204" s="218"/>
      <c r="T204" s="218"/>
      <c r="U204" s="218"/>
      <c r="V204" s="219">
        <v>222</v>
      </c>
      <c r="W204" s="220"/>
      <c r="X204" s="10">
        <v>0</v>
      </c>
      <c r="Y204" s="11"/>
      <c r="AA204" s="106"/>
    </row>
    <row r="205" spans="1:27" ht="20.100000000000001" customHeight="1" x14ac:dyDescent="0.2">
      <c r="A205" s="71">
        <f>IF(TRIM($X205)="", 1001, 0)</f>
        <v>0</v>
      </c>
      <c r="C205" s="106"/>
      <c r="D205" s="213"/>
      <c r="E205" s="214"/>
      <c r="F205" s="214"/>
      <c r="G205" s="214"/>
      <c r="H205" s="214"/>
      <c r="I205" s="214"/>
      <c r="J205" s="214"/>
      <c r="K205" s="225"/>
      <c r="L205" s="226"/>
      <c r="M205" s="218" t="s">
        <v>157</v>
      </c>
      <c r="N205" s="218"/>
      <c r="O205" s="218"/>
      <c r="P205" s="218"/>
      <c r="Q205" s="218"/>
      <c r="R205" s="218"/>
      <c r="S205" s="218"/>
      <c r="T205" s="218"/>
      <c r="U205" s="218"/>
      <c r="V205" s="219">
        <v>223</v>
      </c>
      <c r="W205" s="220"/>
      <c r="X205" s="10">
        <v>0</v>
      </c>
      <c r="Y205" s="11"/>
      <c r="AA205" s="106"/>
    </row>
    <row r="206" spans="1:27" ht="20.100000000000001" customHeight="1" x14ac:dyDescent="0.2">
      <c r="A206" s="71">
        <f>IF(TRIM($X206)="", 1001, 0)</f>
        <v>0</v>
      </c>
      <c r="C206" s="106"/>
      <c r="D206" s="213"/>
      <c r="E206" s="214" t="s">
        <v>163</v>
      </c>
      <c r="F206" s="214"/>
      <c r="G206" s="214"/>
      <c r="H206" s="214"/>
      <c r="I206" s="214"/>
      <c r="J206" s="214"/>
      <c r="K206" s="215" t="s">
        <v>153</v>
      </c>
      <c r="L206" s="216"/>
      <c r="M206" s="216"/>
      <c r="N206" s="216"/>
      <c r="O206" s="216"/>
      <c r="P206" s="216"/>
      <c r="Q206" s="216"/>
      <c r="R206" s="216"/>
      <c r="S206" s="216"/>
      <c r="T206" s="216"/>
      <c r="U206" s="217"/>
      <c r="V206" s="219">
        <v>127</v>
      </c>
      <c r="W206" s="220"/>
      <c r="X206" s="10">
        <v>0</v>
      </c>
      <c r="Y206" s="11"/>
      <c r="AA206" s="106"/>
    </row>
    <row r="207" spans="1:27" ht="20.100000000000001" customHeight="1" x14ac:dyDescent="0.2">
      <c r="A207" s="71">
        <f>IF(TRIM($X207)="", 1001, 0)</f>
        <v>0</v>
      </c>
      <c r="C207" s="106"/>
      <c r="D207" s="213"/>
      <c r="E207" s="214"/>
      <c r="F207" s="214"/>
      <c r="G207" s="214"/>
      <c r="H207" s="214"/>
      <c r="I207" s="214"/>
      <c r="J207" s="214"/>
      <c r="K207" s="215" t="s">
        <v>154</v>
      </c>
      <c r="L207" s="216"/>
      <c r="M207" s="216"/>
      <c r="N207" s="216"/>
      <c r="O207" s="216"/>
      <c r="P207" s="216"/>
      <c r="Q207" s="216"/>
      <c r="R207" s="216"/>
      <c r="S207" s="216"/>
      <c r="T207" s="216"/>
      <c r="U207" s="217"/>
      <c r="V207" s="219">
        <v>228</v>
      </c>
      <c r="W207" s="220"/>
      <c r="X207" s="10">
        <v>0</v>
      </c>
      <c r="Y207" s="11"/>
      <c r="AA207" s="106"/>
    </row>
    <row r="208" spans="1:27" ht="20.100000000000001" customHeight="1" x14ac:dyDescent="0.2">
      <c r="A208" s="71">
        <f>IF(TRIM($X208)="", 1001, 0)</f>
        <v>0</v>
      </c>
      <c r="C208" s="106"/>
      <c r="D208" s="213"/>
      <c r="E208" s="214" t="s">
        <v>162</v>
      </c>
      <c r="F208" s="214"/>
      <c r="G208" s="214"/>
      <c r="H208" s="214"/>
      <c r="I208" s="214"/>
      <c r="J208" s="214"/>
      <c r="K208" s="215" t="s">
        <v>153</v>
      </c>
      <c r="L208" s="216"/>
      <c r="M208" s="216"/>
      <c r="N208" s="216"/>
      <c r="O208" s="216"/>
      <c r="P208" s="216"/>
      <c r="Q208" s="216"/>
      <c r="R208" s="216"/>
      <c r="S208" s="216"/>
      <c r="T208" s="216"/>
      <c r="U208" s="217"/>
      <c r="V208" s="219">
        <v>129</v>
      </c>
      <c r="W208" s="220"/>
      <c r="X208" s="10">
        <v>0</v>
      </c>
      <c r="Y208" s="11"/>
      <c r="AA208" s="106"/>
    </row>
    <row r="209" spans="1:27" ht="20.100000000000001" customHeight="1" x14ac:dyDescent="0.2">
      <c r="A209" s="71">
        <f>IF(TRIM($X209)="", 1001, 0)</f>
        <v>0</v>
      </c>
      <c r="C209" s="106"/>
      <c r="D209" s="213"/>
      <c r="E209" s="214"/>
      <c r="F209" s="214"/>
      <c r="G209" s="214"/>
      <c r="H209" s="214"/>
      <c r="I209" s="214"/>
      <c r="J209" s="214"/>
      <c r="K209" s="215" t="s">
        <v>154</v>
      </c>
      <c r="L209" s="216"/>
      <c r="M209" s="216"/>
      <c r="N209" s="216"/>
      <c r="O209" s="216"/>
      <c r="P209" s="216"/>
      <c r="Q209" s="216"/>
      <c r="R209" s="216"/>
      <c r="S209" s="216"/>
      <c r="T209" s="216"/>
      <c r="U209" s="217"/>
      <c r="V209" s="219">
        <v>230</v>
      </c>
      <c r="W209" s="220"/>
      <c r="X209" s="10">
        <v>0</v>
      </c>
      <c r="Y209" s="11"/>
      <c r="AA209" s="106"/>
    </row>
    <row r="210" spans="1:27" ht="20.100000000000001" customHeight="1" x14ac:dyDescent="0.2">
      <c r="A210" s="71">
        <f>IF(TRIM($X210)="", 1001, 0)</f>
        <v>0</v>
      </c>
      <c r="C210" s="106"/>
      <c r="D210" s="213"/>
      <c r="E210" s="214" t="s">
        <v>160</v>
      </c>
      <c r="F210" s="214"/>
      <c r="G210" s="214"/>
      <c r="H210" s="214"/>
      <c r="I210" s="214"/>
      <c r="J210" s="214"/>
      <c r="K210" s="215" t="s">
        <v>153</v>
      </c>
      <c r="L210" s="216"/>
      <c r="M210" s="216"/>
      <c r="N210" s="216"/>
      <c r="O210" s="216"/>
      <c r="P210" s="216"/>
      <c r="Q210" s="216"/>
      <c r="R210" s="216"/>
      <c r="S210" s="216"/>
      <c r="T210" s="216"/>
      <c r="U210" s="217"/>
      <c r="V210" s="219">
        <v>133</v>
      </c>
      <c r="W210" s="220"/>
      <c r="X210" s="10">
        <v>0</v>
      </c>
      <c r="Y210" s="11"/>
      <c r="AA210" s="106"/>
    </row>
    <row r="211" spans="1:27" ht="20.100000000000001" customHeight="1" x14ac:dyDescent="0.2">
      <c r="A211" s="71">
        <f>IF(TRIM($X211)="", 1001, 0)</f>
        <v>0</v>
      </c>
      <c r="C211" s="106"/>
      <c r="D211" s="228"/>
      <c r="E211" s="229"/>
      <c r="F211" s="229"/>
      <c r="G211" s="229"/>
      <c r="H211" s="229"/>
      <c r="I211" s="229"/>
      <c r="J211" s="229"/>
      <c r="K211" s="230" t="s">
        <v>154</v>
      </c>
      <c r="L211" s="231"/>
      <c r="M211" s="231"/>
      <c r="N211" s="231"/>
      <c r="O211" s="231"/>
      <c r="P211" s="231"/>
      <c r="Q211" s="231"/>
      <c r="R211" s="231"/>
      <c r="S211" s="231"/>
      <c r="T211" s="231"/>
      <c r="U211" s="232"/>
      <c r="V211" s="233">
        <v>234</v>
      </c>
      <c r="W211" s="234"/>
      <c r="X211" s="62">
        <v>0</v>
      </c>
      <c r="Y211" s="63"/>
      <c r="AA211" s="106"/>
    </row>
    <row r="212" spans="1:27" ht="20.100000000000001" customHeight="1" x14ac:dyDescent="0.2">
      <c r="A212" s="71"/>
      <c r="C212" s="106"/>
      <c r="E212" s="235"/>
      <c r="F212" s="235"/>
      <c r="G212" s="235"/>
      <c r="H212" s="235"/>
      <c r="I212" s="235"/>
      <c r="J212" s="235"/>
      <c r="AA212" s="106"/>
    </row>
    <row r="213" spans="1:27" ht="20.100000000000001" customHeight="1" x14ac:dyDescent="0.2">
      <c r="A213" s="71"/>
      <c r="C213" s="106"/>
      <c r="D213" s="197"/>
      <c r="E213" s="198" t="s">
        <v>161</v>
      </c>
      <c r="F213" s="199"/>
      <c r="G213" s="199"/>
      <c r="H213" s="199"/>
      <c r="I213" s="199"/>
      <c r="J213" s="200"/>
      <c r="K213" s="201" t="s">
        <v>169</v>
      </c>
      <c r="L213" s="199"/>
      <c r="M213" s="199"/>
      <c r="N213" s="199"/>
      <c r="O213" s="199"/>
      <c r="P213" s="199"/>
      <c r="Q213" s="199"/>
      <c r="R213" s="199"/>
      <c r="S213" s="199"/>
      <c r="T213" s="199"/>
      <c r="U213" s="199"/>
      <c r="V213" s="199"/>
      <c r="W213" s="202"/>
      <c r="X213" s="203" t="s">
        <v>158</v>
      </c>
      <c r="Y213" s="204"/>
      <c r="AA213" s="106"/>
    </row>
    <row r="214" spans="1:27" ht="20.100000000000001" customHeight="1" x14ac:dyDescent="0.2">
      <c r="A214" s="71">
        <f>IF(TRIM($X214)="", 1001, 0)</f>
        <v>0</v>
      </c>
      <c r="C214" s="106"/>
      <c r="D214" s="236" t="s">
        <v>159</v>
      </c>
      <c r="E214" s="237" t="s">
        <v>183</v>
      </c>
      <c r="F214" s="237"/>
      <c r="G214" s="237"/>
      <c r="H214" s="237"/>
      <c r="I214" s="237"/>
      <c r="J214" s="237"/>
      <c r="K214" s="210" t="s">
        <v>170</v>
      </c>
      <c r="L214" s="210"/>
      <c r="M214" s="210"/>
      <c r="N214" s="210"/>
      <c r="O214" s="210"/>
      <c r="P214" s="210"/>
      <c r="Q214" s="210"/>
      <c r="R214" s="210"/>
      <c r="S214" s="210"/>
      <c r="T214" s="210"/>
      <c r="U214" s="210"/>
      <c r="V214" s="211">
        <v>42</v>
      </c>
      <c r="W214" s="212"/>
      <c r="X214" s="31">
        <v>0</v>
      </c>
      <c r="Y214" s="32"/>
      <c r="AA214" s="106"/>
    </row>
    <row r="215" spans="1:27" ht="20.100000000000001" customHeight="1" x14ac:dyDescent="0.2">
      <c r="A215" s="71">
        <f>IF(TRIM($X215)="", 1001, 0)</f>
        <v>0</v>
      </c>
      <c r="C215" s="106"/>
      <c r="D215" s="236"/>
      <c r="E215" s="238"/>
      <c r="F215" s="238"/>
      <c r="G215" s="238"/>
      <c r="H215" s="238"/>
      <c r="I215" s="238"/>
      <c r="J215" s="238"/>
      <c r="K215" s="218" t="s">
        <v>171</v>
      </c>
      <c r="L215" s="218"/>
      <c r="M215" s="218"/>
      <c r="N215" s="218"/>
      <c r="O215" s="218"/>
      <c r="P215" s="218"/>
      <c r="Q215" s="218"/>
      <c r="R215" s="218"/>
      <c r="S215" s="218"/>
      <c r="T215" s="218"/>
      <c r="U215" s="218"/>
      <c r="V215" s="219">
        <v>41</v>
      </c>
      <c r="W215" s="220"/>
      <c r="X215" s="6">
        <v>0</v>
      </c>
      <c r="Y215" s="7"/>
      <c r="AA215" s="106"/>
    </row>
    <row r="216" spans="1:27" ht="20.100000000000001" customHeight="1" x14ac:dyDescent="0.2">
      <c r="A216" s="71">
        <f>IF(TRIM($X216)="", 1001, 0)</f>
        <v>0</v>
      </c>
      <c r="C216" s="106"/>
      <c r="D216" s="236"/>
      <c r="E216" s="238"/>
      <c r="F216" s="238"/>
      <c r="G216" s="238"/>
      <c r="H216" s="238"/>
      <c r="I216" s="238"/>
      <c r="J216" s="238"/>
      <c r="K216" s="218" t="s">
        <v>172</v>
      </c>
      <c r="L216" s="218"/>
      <c r="M216" s="218"/>
      <c r="N216" s="218"/>
      <c r="O216" s="218"/>
      <c r="P216" s="218"/>
      <c r="Q216" s="218"/>
      <c r="R216" s="218"/>
      <c r="S216" s="218"/>
      <c r="T216" s="218"/>
      <c r="U216" s="218"/>
      <c r="V216" s="219">
        <v>43</v>
      </c>
      <c r="W216" s="220"/>
      <c r="X216" s="6">
        <v>0</v>
      </c>
      <c r="Y216" s="7"/>
      <c r="AA216" s="106"/>
    </row>
    <row r="217" spans="1:27" ht="20.100000000000001" customHeight="1" x14ac:dyDescent="0.2">
      <c r="A217" s="71">
        <f>IF(TRIM($X217)="", 1001, 0)</f>
        <v>0</v>
      </c>
      <c r="C217" s="106"/>
      <c r="D217" s="236"/>
      <c r="E217" s="238"/>
      <c r="F217" s="238"/>
      <c r="G217" s="238"/>
      <c r="H217" s="238"/>
      <c r="I217" s="238"/>
      <c r="J217" s="238"/>
      <c r="K217" s="218" t="s">
        <v>173</v>
      </c>
      <c r="L217" s="218"/>
      <c r="M217" s="218"/>
      <c r="N217" s="218"/>
      <c r="O217" s="218"/>
      <c r="P217" s="218"/>
      <c r="Q217" s="218"/>
      <c r="R217" s="218"/>
      <c r="S217" s="218"/>
      <c r="T217" s="218"/>
      <c r="U217" s="218"/>
      <c r="V217" s="219">
        <v>44</v>
      </c>
      <c r="W217" s="220"/>
      <c r="X217" s="6">
        <v>0</v>
      </c>
      <c r="Y217" s="7"/>
      <c r="AA217" s="106"/>
    </row>
    <row r="218" spans="1:27" ht="20.100000000000001" customHeight="1" x14ac:dyDescent="0.2">
      <c r="A218" s="71">
        <f>IF(TRIM($X218)="", 1001, 0)</f>
        <v>0</v>
      </c>
      <c r="C218" s="106"/>
      <c r="D218" s="236"/>
      <c r="E218" s="238"/>
      <c r="F218" s="238"/>
      <c r="G218" s="238"/>
      <c r="H218" s="238"/>
      <c r="I218" s="238"/>
      <c r="J218" s="238"/>
      <c r="K218" s="218" t="s">
        <v>174</v>
      </c>
      <c r="L218" s="218"/>
      <c r="M218" s="218"/>
      <c r="N218" s="218"/>
      <c r="O218" s="218"/>
      <c r="P218" s="218"/>
      <c r="Q218" s="218"/>
      <c r="R218" s="218"/>
      <c r="S218" s="218"/>
      <c r="T218" s="218"/>
      <c r="U218" s="218"/>
      <c r="V218" s="219">
        <v>46</v>
      </c>
      <c r="W218" s="220"/>
      <c r="X218" s="6">
        <v>0</v>
      </c>
      <c r="Y218" s="7"/>
      <c r="AA218" s="106"/>
    </row>
    <row r="219" spans="1:27" ht="20.100000000000001" customHeight="1" x14ac:dyDescent="0.2">
      <c r="A219" s="71">
        <f>IF(TRIM($X219)="", 1001, 0)</f>
        <v>0</v>
      </c>
      <c r="C219" s="106"/>
      <c r="D219" s="236"/>
      <c r="E219" s="238"/>
      <c r="F219" s="238"/>
      <c r="G219" s="238"/>
      <c r="H219" s="238"/>
      <c r="I219" s="238"/>
      <c r="J219" s="238"/>
      <c r="K219" s="218" t="s">
        <v>175</v>
      </c>
      <c r="L219" s="218"/>
      <c r="M219" s="218"/>
      <c r="N219" s="218"/>
      <c r="O219" s="218"/>
      <c r="P219" s="218"/>
      <c r="Q219" s="218"/>
      <c r="R219" s="218"/>
      <c r="S219" s="218"/>
      <c r="T219" s="218"/>
      <c r="U219" s="218"/>
      <c r="V219" s="219">
        <v>45</v>
      </c>
      <c r="W219" s="220"/>
      <c r="X219" s="6">
        <v>0</v>
      </c>
      <c r="Y219" s="7"/>
      <c r="AA219" s="106"/>
    </row>
    <row r="220" spans="1:27" ht="20.100000000000001" customHeight="1" x14ac:dyDescent="0.2">
      <c r="A220" s="71">
        <f>IF(TRIM($X220)="", 1001, 0)</f>
        <v>0</v>
      </c>
      <c r="C220" s="106"/>
      <c r="D220" s="236"/>
      <c r="E220" s="238"/>
      <c r="F220" s="238"/>
      <c r="G220" s="238"/>
      <c r="H220" s="238"/>
      <c r="I220" s="238"/>
      <c r="J220" s="238"/>
      <c r="K220" s="218" t="s">
        <v>176</v>
      </c>
      <c r="L220" s="218"/>
      <c r="M220" s="218"/>
      <c r="N220" s="218"/>
      <c r="O220" s="218"/>
      <c r="P220" s="218"/>
      <c r="Q220" s="218"/>
      <c r="R220" s="218"/>
      <c r="S220" s="218"/>
      <c r="T220" s="218"/>
      <c r="U220" s="218"/>
      <c r="V220" s="219">
        <v>48</v>
      </c>
      <c r="W220" s="220"/>
      <c r="X220" s="6">
        <v>0</v>
      </c>
      <c r="Y220" s="7"/>
      <c r="AA220" s="106"/>
    </row>
    <row r="221" spans="1:27" ht="20.100000000000001" customHeight="1" x14ac:dyDescent="0.2">
      <c r="A221" s="71">
        <f>IF(TRIM($X221)="", 1001, 0)</f>
        <v>0</v>
      </c>
      <c r="C221" s="106"/>
      <c r="D221" s="236"/>
      <c r="E221" s="238"/>
      <c r="F221" s="238"/>
      <c r="G221" s="238"/>
      <c r="H221" s="238"/>
      <c r="I221" s="238"/>
      <c r="J221" s="238"/>
      <c r="K221" s="218" t="s">
        <v>177</v>
      </c>
      <c r="L221" s="218"/>
      <c r="M221" s="218"/>
      <c r="N221" s="218"/>
      <c r="O221" s="218"/>
      <c r="P221" s="218"/>
      <c r="Q221" s="218"/>
      <c r="R221" s="218"/>
      <c r="S221" s="218"/>
      <c r="T221" s="218"/>
      <c r="U221" s="218"/>
      <c r="V221" s="219">
        <v>47</v>
      </c>
      <c r="W221" s="220"/>
      <c r="X221" s="6">
        <v>0</v>
      </c>
      <c r="Y221" s="7"/>
      <c r="AA221" s="106"/>
    </row>
    <row r="222" spans="1:27" ht="20.100000000000001" customHeight="1" x14ac:dyDescent="0.2">
      <c r="A222" s="71">
        <f>IF(TRIM($X222)="", 1001, 0)</f>
        <v>0</v>
      </c>
      <c r="C222" s="106"/>
      <c r="D222" s="236"/>
      <c r="E222" s="238"/>
      <c r="F222" s="238"/>
      <c r="G222" s="238"/>
      <c r="H222" s="238"/>
      <c r="I222" s="238"/>
      <c r="J222" s="238"/>
      <c r="K222" s="218" t="s">
        <v>178</v>
      </c>
      <c r="L222" s="218"/>
      <c r="M222" s="218"/>
      <c r="N222" s="218"/>
      <c r="O222" s="218"/>
      <c r="P222" s="218"/>
      <c r="Q222" s="218"/>
      <c r="R222" s="218"/>
      <c r="S222" s="218"/>
      <c r="T222" s="218"/>
      <c r="U222" s="218"/>
      <c r="V222" s="219">
        <v>50</v>
      </c>
      <c r="W222" s="220"/>
      <c r="X222" s="6">
        <v>0</v>
      </c>
      <c r="Y222" s="7"/>
      <c r="AA222" s="106"/>
    </row>
    <row r="223" spans="1:27" ht="20.100000000000001" customHeight="1" x14ac:dyDescent="0.2">
      <c r="A223" s="71">
        <f>IF(TRIM($X223)="", 1001, 0)</f>
        <v>0</v>
      </c>
      <c r="B223" s="71"/>
      <c r="C223" s="98"/>
      <c r="D223" s="236"/>
      <c r="E223" s="238"/>
      <c r="F223" s="238"/>
      <c r="G223" s="238"/>
      <c r="H223" s="238"/>
      <c r="I223" s="238"/>
      <c r="J223" s="238"/>
      <c r="K223" s="239" t="s">
        <v>179</v>
      </c>
      <c r="L223" s="239"/>
      <c r="M223" s="239"/>
      <c r="N223" s="239"/>
      <c r="O223" s="239"/>
      <c r="P223" s="239"/>
      <c r="Q223" s="239"/>
      <c r="R223" s="239"/>
      <c r="S223" s="239"/>
      <c r="T223" s="239"/>
      <c r="U223" s="239"/>
      <c r="V223" s="240">
        <v>51</v>
      </c>
      <c r="W223" s="241"/>
      <c r="X223" s="6">
        <v>0</v>
      </c>
      <c r="Y223" s="7"/>
      <c r="Z223" s="95"/>
      <c r="AA223" s="106"/>
    </row>
    <row r="224" spans="1:27" ht="20.100000000000001" customHeight="1" x14ac:dyDescent="0.2">
      <c r="A224" s="71">
        <f>IF(TRIM($X224)="", 1001, 0)</f>
        <v>0</v>
      </c>
      <c r="B224" s="71"/>
      <c r="C224" s="98"/>
      <c r="D224" s="236"/>
      <c r="E224" s="238"/>
      <c r="F224" s="238"/>
      <c r="G224" s="238"/>
      <c r="H224" s="238"/>
      <c r="I224" s="238"/>
      <c r="J224" s="238"/>
      <c r="K224" s="239" t="s">
        <v>180</v>
      </c>
      <c r="L224" s="239"/>
      <c r="M224" s="239"/>
      <c r="N224" s="239"/>
      <c r="O224" s="239"/>
      <c r="P224" s="239"/>
      <c r="Q224" s="239"/>
      <c r="R224" s="239"/>
      <c r="S224" s="239"/>
      <c r="T224" s="239"/>
      <c r="U224" s="239"/>
      <c r="V224" s="240">
        <v>53</v>
      </c>
      <c r="W224" s="241"/>
      <c r="X224" s="6">
        <v>0</v>
      </c>
      <c r="Y224" s="7"/>
      <c r="Z224" s="95"/>
      <c r="AA224" s="106"/>
    </row>
    <row r="225" spans="1:27" ht="20.100000000000001" customHeight="1" x14ac:dyDescent="0.2">
      <c r="A225" s="71">
        <f>IF(TRIM($X225)="", 1001, 0)</f>
        <v>0</v>
      </c>
      <c r="B225" s="71"/>
      <c r="C225" s="98"/>
      <c r="D225" s="236"/>
      <c r="E225" s="238"/>
      <c r="F225" s="238"/>
      <c r="G225" s="238"/>
      <c r="H225" s="238"/>
      <c r="I225" s="238"/>
      <c r="J225" s="238"/>
      <c r="K225" s="239" t="s">
        <v>181</v>
      </c>
      <c r="L225" s="239"/>
      <c r="M225" s="239"/>
      <c r="N225" s="239"/>
      <c r="O225" s="239"/>
      <c r="P225" s="239"/>
      <c r="Q225" s="239"/>
      <c r="R225" s="239"/>
      <c r="S225" s="239"/>
      <c r="T225" s="239"/>
      <c r="U225" s="239"/>
      <c r="V225" s="240">
        <v>54</v>
      </c>
      <c r="W225" s="241"/>
      <c r="X225" s="6">
        <v>0</v>
      </c>
      <c r="Y225" s="7"/>
      <c r="Z225" s="95"/>
      <c r="AA225" s="106"/>
    </row>
    <row r="226" spans="1:27" ht="20.100000000000001" customHeight="1" x14ac:dyDescent="0.2">
      <c r="A226" s="71">
        <f>IF(TRIM($X226)="", 1001, 0)</f>
        <v>0</v>
      </c>
      <c r="B226" s="71"/>
      <c r="C226" s="98"/>
      <c r="D226" s="236"/>
      <c r="E226" s="238"/>
      <c r="F226" s="238"/>
      <c r="G226" s="238"/>
      <c r="H226" s="238"/>
      <c r="I226" s="238"/>
      <c r="J226" s="238"/>
      <c r="K226" s="239" t="s">
        <v>182</v>
      </c>
      <c r="L226" s="239"/>
      <c r="M226" s="239"/>
      <c r="N226" s="239"/>
      <c r="O226" s="239"/>
      <c r="P226" s="239"/>
      <c r="Q226" s="239"/>
      <c r="R226" s="239"/>
      <c r="S226" s="239"/>
      <c r="T226" s="239"/>
      <c r="U226" s="239"/>
      <c r="V226" s="240">
        <v>52</v>
      </c>
      <c r="W226" s="241"/>
      <c r="X226" s="6">
        <v>0</v>
      </c>
      <c r="Y226" s="7"/>
      <c r="Z226" s="95"/>
      <c r="AA226" s="106"/>
    </row>
    <row r="227" spans="1:27" ht="20.100000000000001" customHeight="1" x14ac:dyDescent="0.2">
      <c r="A227" s="71">
        <f>IF(TRIM($X227)="", 1001, 0)</f>
        <v>0</v>
      </c>
      <c r="B227" s="71"/>
      <c r="C227" s="98"/>
      <c r="D227" s="236"/>
      <c r="E227" s="242" t="s">
        <v>184</v>
      </c>
      <c r="F227" s="242"/>
      <c r="G227" s="242"/>
      <c r="H227" s="242"/>
      <c r="I227" s="242"/>
      <c r="J227" s="242"/>
      <c r="K227" s="239" t="s">
        <v>192</v>
      </c>
      <c r="L227" s="239"/>
      <c r="M227" s="239"/>
      <c r="N227" s="239"/>
      <c r="O227" s="239"/>
      <c r="P227" s="239"/>
      <c r="Q227" s="239"/>
      <c r="R227" s="239"/>
      <c r="S227" s="239"/>
      <c r="T227" s="239"/>
      <c r="U227" s="239"/>
      <c r="V227" s="240">
        <v>142</v>
      </c>
      <c r="W227" s="241"/>
      <c r="X227" s="6">
        <v>0</v>
      </c>
      <c r="Y227" s="7"/>
      <c r="Z227" s="95"/>
      <c r="AA227" s="106"/>
    </row>
    <row r="228" spans="1:27" ht="20.100000000000001" customHeight="1" x14ac:dyDescent="0.2">
      <c r="A228" s="71">
        <f>IF(TRIM($X228)="", 1001, 0)</f>
        <v>0</v>
      </c>
      <c r="B228" s="71"/>
      <c r="C228" s="98"/>
      <c r="D228" s="236"/>
      <c r="E228" s="242"/>
      <c r="F228" s="242"/>
      <c r="G228" s="242"/>
      <c r="H228" s="242"/>
      <c r="I228" s="242"/>
      <c r="J228" s="242"/>
      <c r="K228" s="239" t="s">
        <v>189</v>
      </c>
      <c r="L228" s="239"/>
      <c r="M228" s="239"/>
      <c r="N228" s="239"/>
      <c r="O228" s="239"/>
      <c r="P228" s="239"/>
      <c r="Q228" s="239"/>
      <c r="R228" s="239"/>
      <c r="S228" s="239"/>
      <c r="T228" s="239"/>
      <c r="U228" s="239"/>
      <c r="V228" s="240">
        <v>141</v>
      </c>
      <c r="W228" s="241"/>
      <c r="X228" s="6">
        <v>0</v>
      </c>
      <c r="Y228" s="7"/>
      <c r="Z228" s="95"/>
      <c r="AA228" s="106"/>
    </row>
    <row r="229" spans="1:27" ht="20.100000000000001" customHeight="1" x14ac:dyDescent="0.2">
      <c r="A229" s="71">
        <f>IF(TRIM($X229)="", 1001, 0)</f>
        <v>0</v>
      </c>
      <c r="B229" s="71"/>
      <c r="C229" s="98"/>
      <c r="D229" s="236"/>
      <c r="E229" s="239" t="s">
        <v>207</v>
      </c>
      <c r="F229" s="239"/>
      <c r="G229" s="239"/>
      <c r="H229" s="239"/>
      <c r="I229" s="239"/>
      <c r="J229" s="239"/>
      <c r="K229" s="239" t="s">
        <v>191</v>
      </c>
      <c r="L229" s="239"/>
      <c r="M229" s="239"/>
      <c r="N229" s="239"/>
      <c r="O229" s="239"/>
      <c r="P229" s="239"/>
      <c r="Q229" s="239"/>
      <c r="R229" s="239"/>
      <c r="S229" s="239"/>
      <c r="T229" s="239"/>
      <c r="U229" s="239"/>
      <c r="V229" s="240">
        <v>143</v>
      </c>
      <c r="W229" s="241"/>
      <c r="X229" s="6">
        <v>0</v>
      </c>
      <c r="Y229" s="7"/>
      <c r="Z229" s="95"/>
      <c r="AA229" s="106"/>
    </row>
    <row r="230" spans="1:27" ht="20.100000000000001" customHeight="1" x14ac:dyDescent="0.2">
      <c r="A230" s="71">
        <f>IF(TRIM($X230)="", 1001, 0)</f>
        <v>0</v>
      </c>
      <c r="B230" s="71"/>
      <c r="C230" s="98"/>
      <c r="D230" s="236"/>
      <c r="E230" s="239" t="s">
        <v>208</v>
      </c>
      <c r="F230" s="239"/>
      <c r="G230" s="239"/>
      <c r="H230" s="239"/>
      <c r="I230" s="239"/>
      <c r="J230" s="239"/>
      <c r="K230" s="239" t="s">
        <v>186</v>
      </c>
      <c r="L230" s="239"/>
      <c r="M230" s="239"/>
      <c r="N230" s="239"/>
      <c r="O230" s="239"/>
      <c r="P230" s="239"/>
      <c r="Q230" s="239"/>
      <c r="R230" s="239"/>
      <c r="S230" s="239"/>
      <c r="T230" s="239"/>
      <c r="U230" s="239"/>
      <c r="V230" s="240">
        <v>144</v>
      </c>
      <c r="W230" s="241"/>
      <c r="X230" s="6">
        <v>0</v>
      </c>
      <c r="Y230" s="7"/>
      <c r="Z230" s="95"/>
      <c r="AA230" s="106"/>
    </row>
    <row r="231" spans="1:27" ht="20.100000000000001" customHeight="1" x14ac:dyDescent="0.2">
      <c r="A231" s="71">
        <f>IF(TRIM($X231)="", 1001, 0)</f>
        <v>0</v>
      </c>
      <c r="B231" s="71"/>
      <c r="C231" s="98"/>
      <c r="D231" s="236"/>
      <c r="E231" s="242" t="s">
        <v>209</v>
      </c>
      <c r="F231" s="242"/>
      <c r="G231" s="242"/>
      <c r="H231" s="242"/>
      <c r="I231" s="242"/>
      <c r="J231" s="242"/>
      <c r="K231" s="239" t="s">
        <v>190</v>
      </c>
      <c r="L231" s="239"/>
      <c r="M231" s="239"/>
      <c r="N231" s="239"/>
      <c r="O231" s="239"/>
      <c r="P231" s="239"/>
      <c r="Q231" s="239"/>
      <c r="R231" s="239"/>
      <c r="S231" s="239"/>
      <c r="T231" s="239"/>
      <c r="U231" s="239"/>
      <c r="V231" s="240">
        <v>146</v>
      </c>
      <c r="W231" s="241"/>
      <c r="X231" s="6">
        <v>0</v>
      </c>
      <c r="Y231" s="7"/>
      <c r="Z231" s="95"/>
      <c r="AA231" s="106"/>
    </row>
    <row r="232" spans="1:27" ht="20.100000000000001" customHeight="1" x14ac:dyDescent="0.2">
      <c r="A232" s="71">
        <f>IF(TRIM($X232)="", 1001, 0)</f>
        <v>0</v>
      </c>
      <c r="B232" s="71"/>
      <c r="C232" s="98"/>
      <c r="D232" s="236"/>
      <c r="E232" s="242"/>
      <c r="F232" s="242"/>
      <c r="G232" s="242"/>
      <c r="H232" s="242"/>
      <c r="I232" s="242"/>
      <c r="J232" s="242"/>
      <c r="K232" s="239" t="s">
        <v>189</v>
      </c>
      <c r="L232" s="239"/>
      <c r="M232" s="239"/>
      <c r="N232" s="239"/>
      <c r="O232" s="239"/>
      <c r="P232" s="239"/>
      <c r="Q232" s="239"/>
      <c r="R232" s="239"/>
      <c r="S232" s="239"/>
      <c r="T232" s="239"/>
      <c r="U232" s="239"/>
      <c r="V232" s="240">
        <v>145</v>
      </c>
      <c r="W232" s="241"/>
      <c r="X232" s="6">
        <v>0</v>
      </c>
      <c r="Y232" s="7"/>
      <c r="Z232" s="95"/>
      <c r="AA232" s="106"/>
    </row>
    <row r="233" spans="1:27" ht="20.100000000000001" customHeight="1" x14ac:dyDescent="0.2">
      <c r="A233" s="71">
        <f>IF(TRIM($X233)="", 1001, 0)</f>
        <v>0</v>
      </c>
      <c r="B233" s="71"/>
      <c r="C233" s="98"/>
      <c r="D233" s="236"/>
      <c r="E233" s="242" t="s">
        <v>187</v>
      </c>
      <c r="F233" s="242"/>
      <c r="G233" s="242"/>
      <c r="H233" s="242"/>
      <c r="I233" s="242"/>
      <c r="J233" s="242"/>
      <c r="K233" s="239" t="s">
        <v>188</v>
      </c>
      <c r="L233" s="239"/>
      <c r="M233" s="239"/>
      <c r="N233" s="239"/>
      <c r="O233" s="239"/>
      <c r="P233" s="239"/>
      <c r="Q233" s="239"/>
      <c r="R233" s="239"/>
      <c r="S233" s="239"/>
      <c r="T233" s="239"/>
      <c r="U233" s="239"/>
      <c r="V233" s="240">
        <v>148</v>
      </c>
      <c r="W233" s="241"/>
      <c r="X233" s="6">
        <v>0</v>
      </c>
      <c r="Y233" s="7"/>
      <c r="Z233" s="95"/>
      <c r="AA233" s="106"/>
    </row>
    <row r="234" spans="1:27" ht="20.100000000000001" customHeight="1" x14ac:dyDescent="0.2">
      <c r="A234" s="71">
        <f>IF(TRIM($X234)="", 1001, 0)</f>
        <v>0</v>
      </c>
      <c r="B234" s="71"/>
      <c r="C234" s="98"/>
      <c r="D234" s="236"/>
      <c r="E234" s="242"/>
      <c r="F234" s="242"/>
      <c r="G234" s="242"/>
      <c r="H234" s="242"/>
      <c r="I234" s="242"/>
      <c r="J234" s="242"/>
      <c r="K234" s="239" t="s">
        <v>189</v>
      </c>
      <c r="L234" s="239"/>
      <c r="M234" s="239"/>
      <c r="N234" s="239"/>
      <c r="O234" s="239"/>
      <c r="P234" s="239"/>
      <c r="Q234" s="239"/>
      <c r="R234" s="239"/>
      <c r="S234" s="239"/>
      <c r="T234" s="239"/>
      <c r="U234" s="239"/>
      <c r="V234" s="240">
        <v>147</v>
      </c>
      <c r="W234" s="241"/>
      <c r="X234" s="6">
        <v>0</v>
      </c>
      <c r="Y234" s="7"/>
      <c r="Z234" s="95"/>
      <c r="AA234" s="106"/>
    </row>
    <row r="235" spans="1:27" ht="20.100000000000001" customHeight="1" x14ac:dyDescent="0.2">
      <c r="A235" s="71">
        <f>IF(TRIM($X235)="", 1001, 0)</f>
        <v>0</v>
      </c>
      <c r="B235" s="71"/>
      <c r="C235" s="98"/>
      <c r="D235" s="236"/>
      <c r="E235" s="242" t="s">
        <v>193</v>
      </c>
      <c r="F235" s="242"/>
      <c r="G235" s="242"/>
      <c r="H235" s="242"/>
      <c r="I235" s="242"/>
      <c r="J235" s="242"/>
      <c r="K235" s="239" t="s">
        <v>194</v>
      </c>
      <c r="L235" s="239"/>
      <c r="M235" s="239"/>
      <c r="N235" s="239"/>
      <c r="O235" s="239"/>
      <c r="P235" s="239"/>
      <c r="Q235" s="239"/>
      <c r="R235" s="239"/>
      <c r="S235" s="239"/>
      <c r="T235" s="239"/>
      <c r="U235" s="239"/>
      <c r="V235" s="240">
        <v>150</v>
      </c>
      <c r="W235" s="241"/>
      <c r="X235" s="6">
        <v>0</v>
      </c>
      <c r="Y235" s="7"/>
      <c r="Z235" s="95"/>
      <c r="AA235" s="106"/>
    </row>
    <row r="236" spans="1:27" ht="20.100000000000001" customHeight="1" x14ac:dyDescent="0.2">
      <c r="A236" s="71">
        <f>IF(TRIM($X236)="", 1001, 0)</f>
        <v>0</v>
      </c>
      <c r="B236" s="71"/>
      <c r="C236" s="98"/>
      <c r="D236" s="236"/>
      <c r="E236" s="242"/>
      <c r="F236" s="242"/>
      <c r="G236" s="242"/>
      <c r="H236" s="242"/>
      <c r="I236" s="242"/>
      <c r="J236" s="242"/>
      <c r="K236" s="239" t="s">
        <v>195</v>
      </c>
      <c r="L236" s="239"/>
      <c r="M236" s="239"/>
      <c r="N236" s="239"/>
      <c r="O236" s="239"/>
      <c r="P236" s="239"/>
      <c r="Q236" s="239"/>
      <c r="R236" s="239"/>
      <c r="S236" s="239"/>
      <c r="T236" s="239"/>
      <c r="U236" s="239"/>
      <c r="V236" s="240">
        <v>151</v>
      </c>
      <c r="W236" s="241"/>
      <c r="X236" s="6">
        <v>0</v>
      </c>
      <c r="Y236" s="7"/>
      <c r="Z236" s="95"/>
      <c r="AA236" s="106"/>
    </row>
    <row r="237" spans="1:27" ht="20.100000000000001" customHeight="1" x14ac:dyDescent="0.2">
      <c r="A237" s="71">
        <f>IF(TRIM($X237)="", 1001, 0)</f>
        <v>0</v>
      </c>
      <c r="B237" s="71"/>
      <c r="C237" s="98"/>
      <c r="D237" s="236"/>
      <c r="E237" s="242" t="s">
        <v>198</v>
      </c>
      <c r="F237" s="242"/>
      <c r="G237" s="242"/>
      <c r="H237" s="242"/>
      <c r="I237" s="242"/>
      <c r="J237" s="242"/>
      <c r="K237" s="239" t="s">
        <v>196</v>
      </c>
      <c r="L237" s="239"/>
      <c r="M237" s="239"/>
      <c r="N237" s="239"/>
      <c r="O237" s="239"/>
      <c r="P237" s="239"/>
      <c r="Q237" s="239"/>
      <c r="R237" s="239"/>
      <c r="S237" s="239"/>
      <c r="T237" s="239"/>
      <c r="U237" s="239"/>
      <c r="V237" s="240">
        <v>153</v>
      </c>
      <c r="W237" s="241"/>
      <c r="X237" s="6">
        <v>0</v>
      </c>
      <c r="Y237" s="7"/>
      <c r="Z237" s="95"/>
      <c r="AA237" s="106"/>
    </row>
    <row r="238" spans="1:27" ht="20.100000000000001" customHeight="1" x14ac:dyDescent="0.2">
      <c r="A238" s="71">
        <f>IF(TRIM($X238)="", 1001, 0)</f>
        <v>0</v>
      </c>
      <c r="B238" s="71"/>
      <c r="C238" s="98"/>
      <c r="D238" s="236"/>
      <c r="E238" s="242"/>
      <c r="F238" s="242"/>
      <c r="G238" s="242"/>
      <c r="H238" s="242"/>
      <c r="I238" s="242"/>
      <c r="J238" s="242"/>
      <c r="K238" s="239" t="s">
        <v>197</v>
      </c>
      <c r="L238" s="239"/>
      <c r="M238" s="239"/>
      <c r="N238" s="239"/>
      <c r="O238" s="239"/>
      <c r="P238" s="239"/>
      <c r="Q238" s="239"/>
      <c r="R238" s="239"/>
      <c r="S238" s="239"/>
      <c r="T238" s="239"/>
      <c r="U238" s="239"/>
      <c r="V238" s="240">
        <v>154</v>
      </c>
      <c r="W238" s="241"/>
      <c r="X238" s="6">
        <v>0</v>
      </c>
      <c r="Y238" s="7"/>
      <c r="Z238" s="95"/>
      <c r="AA238" s="106"/>
    </row>
    <row r="239" spans="1:27" ht="20.100000000000001" customHeight="1" x14ac:dyDescent="0.2">
      <c r="A239" s="71">
        <f>IF(TRIM($X239)="", 1001, 0)</f>
        <v>0</v>
      </c>
      <c r="B239" s="71"/>
      <c r="C239" s="98"/>
      <c r="D239" s="205"/>
      <c r="E239" s="242"/>
      <c r="F239" s="242"/>
      <c r="G239" s="242"/>
      <c r="H239" s="242"/>
      <c r="I239" s="242"/>
      <c r="J239" s="242"/>
      <c r="K239" s="239" t="s">
        <v>185</v>
      </c>
      <c r="L239" s="239"/>
      <c r="M239" s="239"/>
      <c r="N239" s="239"/>
      <c r="O239" s="239"/>
      <c r="P239" s="239"/>
      <c r="Q239" s="239"/>
      <c r="R239" s="239"/>
      <c r="S239" s="239"/>
      <c r="T239" s="239"/>
      <c r="U239" s="239"/>
      <c r="V239" s="240">
        <v>152</v>
      </c>
      <c r="W239" s="241"/>
      <c r="X239" s="6">
        <v>0</v>
      </c>
      <c r="Y239" s="7"/>
      <c r="Z239" s="95"/>
      <c r="AA239" s="106"/>
    </row>
    <row r="240" spans="1:27" ht="20.100000000000001" customHeight="1" x14ac:dyDescent="0.2">
      <c r="A240" s="71">
        <f>IF(TRIM($X240)="", 1001, 0)</f>
        <v>0</v>
      </c>
      <c r="B240" s="71"/>
      <c r="C240" s="98"/>
      <c r="D240" s="243" t="s">
        <v>204</v>
      </c>
      <c r="E240" s="242" t="s">
        <v>199</v>
      </c>
      <c r="F240" s="242"/>
      <c r="G240" s="242"/>
      <c r="H240" s="242"/>
      <c r="I240" s="242"/>
      <c r="J240" s="242"/>
      <c r="K240" s="239" t="s">
        <v>200</v>
      </c>
      <c r="L240" s="239"/>
      <c r="M240" s="239"/>
      <c r="N240" s="239"/>
      <c r="O240" s="239"/>
      <c r="P240" s="239"/>
      <c r="Q240" s="239"/>
      <c r="R240" s="239"/>
      <c r="S240" s="239"/>
      <c r="T240" s="239"/>
      <c r="U240" s="239"/>
      <c r="V240" s="240">
        <v>137</v>
      </c>
      <c r="W240" s="241"/>
      <c r="X240" s="6">
        <v>0</v>
      </c>
      <c r="Y240" s="7"/>
      <c r="Z240" s="95"/>
      <c r="AA240" s="106"/>
    </row>
    <row r="241" spans="1:27" ht="20.100000000000001" customHeight="1" x14ac:dyDescent="0.2">
      <c r="A241" s="71">
        <f>IF(TRIM($X241)="", 1001, 0)</f>
        <v>0</v>
      </c>
      <c r="B241" s="71"/>
      <c r="C241" s="98"/>
      <c r="D241" s="244"/>
      <c r="E241" s="242"/>
      <c r="F241" s="242"/>
      <c r="G241" s="242"/>
      <c r="H241" s="242"/>
      <c r="I241" s="242"/>
      <c r="J241" s="242"/>
      <c r="K241" s="239" t="s">
        <v>201</v>
      </c>
      <c r="L241" s="239"/>
      <c r="M241" s="239"/>
      <c r="N241" s="239"/>
      <c r="O241" s="239"/>
      <c r="P241" s="239"/>
      <c r="Q241" s="239"/>
      <c r="R241" s="239"/>
      <c r="S241" s="239"/>
      <c r="T241" s="239"/>
      <c r="U241" s="239"/>
      <c r="V241" s="240">
        <v>238</v>
      </c>
      <c r="W241" s="241"/>
      <c r="X241" s="6">
        <v>0</v>
      </c>
      <c r="Y241" s="7"/>
      <c r="Z241" s="95"/>
      <c r="AA241" s="106"/>
    </row>
    <row r="242" spans="1:27" ht="20.100000000000001" customHeight="1" x14ac:dyDescent="0.2">
      <c r="A242" s="71">
        <f>IF(TRIM($X242)="", 1001, 0)</f>
        <v>0</v>
      </c>
      <c r="B242" s="71"/>
      <c r="C242" s="98"/>
      <c r="D242" s="244"/>
      <c r="E242" s="242"/>
      <c r="F242" s="242"/>
      <c r="G242" s="242"/>
      <c r="H242" s="242"/>
      <c r="I242" s="242"/>
      <c r="J242" s="242"/>
      <c r="K242" s="239" t="s">
        <v>202</v>
      </c>
      <c r="L242" s="239"/>
      <c r="M242" s="239"/>
      <c r="N242" s="239"/>
      <c r="O242" s="239"/>
      <c r="P242" s="239"/>
      <c r="Q242" s="239"/>
      <c r="R242" s="239"/>
      <c r="S242" s="239"/>
      <c r="T242" s="239"/>
      <c r="U242" s="239"/>
      <c r="V242" s="240">
        <v>239</v>
      </c>
      <c r="W242" s="241"/>
      <c r="X242" s="6">
        <v>0</v>
      </c>
      <c r="Y242" s="7"/>
      <c r="Z242" s="95"/>
      <c r="AA242" s="106"/>
    </row>
    <row r="243" spans="1:27" ht="20.100000000000001" customHeight="1" x14ac:dyDescent="0.2">
      <c r="A243" s="71">
        <f>IF(TRIM($X243)="", 1001, 0)</f>
        <v>0</v>
      </c>
      <c r="B243" s="71"/>
      <c r="C243" s="98"/>
      <c r="D243" s="245"/>
      <c r="E243" s="246" t="s">
        <v>203</v>
      </c>
      <c r="F243" s="246"/>
      <c r="G243" s="246"/>
      <c r="H243" s="246"/>
      <c r="I243" s="246"/>
      <c r="J243" s="246"/>
      <c r="K243" s="246" t="s">
        <v>186</v>
      </c>
      <c r="L243" s="246"/>
      <c r="M243" s="246"/>
      <c r="N243" s="246"/>
      <c r="O243" s="246"/>
      <c r="P243" s="246"/>
      <c r="Q243" s="246"/>
      <c r="R243" s="246"/>
      <c r="S243" s="246"/>
      <c r="T243" s="246"/>
      <c r="U243" s="246"/>
      <c r="V243" s="247">
        <v>62</v>
      </c>
      <c r="W243" s="248"/>
      <c r="X243" s="8">
        <v>0</v>
      </c>
      <c r="Y243" s="9"/>
      <c r="Z243" s="95"/>
      <c r="AA243" s="106"/>
    </row>
    <row r="244" spans="1:27" ht="20.100000000000001" customHeight="1" x14ac:dyDescent="0.2">
      <c r="A244" s="71"/>
      <c r="B244" s="71"/>
      <c r="C244" s="98"/>
      <c r="D244" s="95"/>
      <c r="E244" s="95"/>
      <c r="F244" s="95"/>
      <c r="G244" s="95"/>
      <c r="H244" s="95"/>
      <c r="I244" s="95"/>
      <c r="J244" s="115"/>
      <c r="K244" s="119"/>
      <c r="L244" s="190"/>
      <c r="M244" s="115"/>
      <c r="N244" s="141"/>
      <c r="O244" s="115"/>
      <c r="P244" s="135"/>
      <c r="Q244" s="135"/>
      <c r="R244" s="135"/>
      <c r="S244" s="141"/>
      <c r="T244" s="141"/>
      <c r="U244" s="141"/>
      <c r="V244" s="249"/>
      <c r="W244" s="141"/>
      <c r="X244" s="141"/>
      <c r="Y244" s="115"/>
      <c r="Z244" s="95"/>
      <c r="AA244" s="106"/>
    </row>
    <row r="245" spans="1:27" ht="20.100000000000001" customHeight="1" x14ac:dyDescent="0.2">
      <c r="A245" s="71">
        <f>IF(TRIM($X245)="", 1001, 0)</f>
        <v>1001</v>
      </c>
      <c r="B245" s="71"/>
      <c r="C245" s="98"/>
      <c r="D245" s="250" t="s">
        <v>205</v>
      </c>
      <c r="E245" s="250"/>
      <c r="F245" s="250"/>
      <c r="G245" s="250"/>
      <c r="H245" s="250"/>
      <c r="I245" s="250"/>
      <c r="J245" s="250"/>
      <c r="K245" s="250"/>
      <c r="L245" s="250"/>
      <c r="M245" s="250"/>
      <c r="N245" s="250"/>
      <c r="O245" s="250"/>
      <c r="P245" s="250"/>
      <c r="Q245" s="250"/>
      <c r="R245" s="250"/>
      <c r="S245" s="250"/>
      <c r="T245" s="250"/>
      <c r="U245" s="250"/>
      <c r="V245" s="250"/>
      <c r="W245" s="251"/>
      <c r="X245" s="2"/>
      <c r="Y245" s="3"/>
      <c r="Z245" s="95"/>
      <c r="AA245" s="106"/>
    </row>
    <row r="246" spans="1:27" ht="20.100000000000001" customHeight="1" x14ac:dyDescent="0.2">
      <c r="A246" s="71">
        <f>IF(TRIM($X246)="", 1001, 0)</f>
        <v>1001</v>
      </c>
      <c r="B246" s="71"/>
      <c r="C246" s="98"/>
      <c r="D246" s="252" t="s">
        <v>206</v>
      </c>
      <c r="E246" s="252"/>
      <c r="F246" s="252"/>
      <c r="G246" s="252"/>
      <c r="H246" s="252"/>
      <c r="I246" s="252"/>
      <c r="J246" s="252"/>
      <c r="K246" s="252"/>
      <c r="L246" s="252"/>
      <c r="M246" s="252"/>
      <c r="N246" s="252"/>
      <c r="O246" s="252"/>
      <c r="P246" s="252"/>
      <c r="Q246" s="252"/>
      <c r="R246" s="252"/>
      <c r="S246" s="252"/>
      <c r="T246" s="252"/>
      <c r="U246" s="252"/>
      <c r="V246" s="252"/>
      <c r="W246" s="253"/>
      <c r="X246" s="4"/>
      <c r="Y246" s="5"/>
      <c r="Z246" s="95"/>
      <c r="AA246" s="106"/>
    </row>
    <row r="247" spans="1:27" ht="20.100000000000001" customHeight="1" x14ac:dyDescent="0.2">
      <c r="A247" s="71"/>
      <c r="B247" s="71"/>
      <c r="C247" s="98"/>
      <c r="D247" s="95"/>
      <c r="E247" s="95"/>
      <c r="F247" s="95"/>
      <c r="G247" s="95"/>
      <c r="H247" s="95"/>
      <c r="I247" s="95"/>
      <c r="J247" s="115"/>
      <c r="K247" s="115"/>
      <c r="L247" s="190"/>
      <c r="M247" s="115"/>
      <c r="N247" s="141"/>
      <c r="O247" s="115"/>
      <c r="P247" s="135"/>
      <c r="Q247" s="135"/>
      <c r="R247" s="135"/>
      <c r="S247" s="141"/>
      <c r="T247" s="141"/>
      <c r="U247" s="141"/>
      <c r="V247" s="141"/>
      <c r="W247" s="141"/>
      <c r="X247" s="254"/>
      <c r="Y247" s="119"/>
      <c r="Z247" s="95"/>
      <c r="AA247" s="106"/>
    </row>
    <row r="248" spans="1:27" ht="20.100000000000001" customHeight="1" x14ac:dyDescent="0.2">
      <c r="A248" s="71">
        <f>IF(TRIM($X248)="", 1001, 0)</f>
        <v>1001</v>
      </c>
      <c r="B248" s="71"/>
      <c r="C248" s="98"/>
      <c r="D248" s="255" t="s">
        <v>249</v>
      </c>
      <c r="E248" s="256"/>
      <c r="F248" s="256"/>
      <c r="G248" s="256"/>
      <c r="H248" s="256"/>
      <c r="I248" s="256"/>
      <c r="J248" s="256"/>
      <c r="K248" s="256"/>
      <c r="L248" s="256"/>
      <c r="M248" s="256"/>
      <c r="N248" s="256"/>
      <c r="O248" s="256"/>
      <c r="P248" s="256"/>
      <c r="Q248" s="256"/>
      <c r="R248" s="256"/>
      <c r="S248" s="256"/>
      <c r="T248" s="256"/>
      <c r="U248" s="256"/>
      <c r="V248" s="256"/>
      <c r="W248" s="257"/>
      <c r="X248" s="2"/>
      <c r="Y248" s="3"/>
      <c r="Z248" s="95"/>
      <c r="AA248" s="106"/>
    </row>
    <row r="249" spans="1:27" ht="20.100000000000001" customHeight="1" x14ac:dyDescent="0.2">
      <c r="A249" s="71">
        <f>IF(TRIM($X249)="", 1001, 0)</f>
        <v>1001</v>
      </c>
      <c r="B249" s="71"/>
      <c r="C249" s="98"/>
      <c r="D249" s="258" t="s">
        <v>250</v>
      </c>
      <c r="E249" s="246"/>
      <c r="F249" s="246"/>
      <c r="G249" s="246"/>
      <c r="H249" s="246"/>
      <c r="I249" s="246"/>
      <c r="J249" s="246"/>
      <c r="K249" s="246"/>
      <c r="L249" s="246"/>
      <c r="M249" s="246"/>
      <c r="N249" s="246"/>
      <c r="O249" s="246"/>
      <c r="P249" s="246"/>
      <c r="Q249" s="246"/>
      <c r="R249" s="246"/>
      <c r="S249" s="246"/>
      <c r="T249" s="246"/>
      <c r="U249" s="246"/>
      <c r="V249" s="246"/>
      <c r="W249" s="259"/>
      <c r="X249" s="4"/>
      <c r="Y249" s="5"/>
      <c r="Z249" s="95"/>
      <c r="AA249" s="106"/>
    </row>
    <row r="250" spans="1:27" ht="30" customHeight="1" x14ac:dyDescent="0.2">
      <c r="A250" s="71"/>
      <c r="B250" s="71"/>
      <c r="C250" s="98"/>
      <c r="D250" s="260" t="s">
        <v>246</v>
      </c>
      <c r="E250" s="261" t="s">
        <v>245</v>
      </c>
      <c r="F250" s="261"/>
      <c r="G250" s="261"/>
      <c r="H250" s="261"/>
      <c r="I250" s="261"/>
      <c r="J250" s="261"/>
      <c r="K250" s="261"/>
      <c r="L250" s="261"/>
      <c r="M250" s="261"/>
      <c r="N250" s="261"/>
      <c r="O250" s="261"/>
      <c r="P250" s="261"/>
      <c r="Q250" s="261"/>
      <c r="R250" s="261"/>
      <c r="S250" s="261"/>
      <c r="T250" s="261"/>
      <c r="U250" s="261"/>
      <c r="V250" s="261"/>
      <c r="W250" s="261"/>
      <c r="X250" s="261"/>
      <c r="Y250" s="261"/>
      <c r="Z250" s="95"/>
      <c r="AA250" s="106"/>
    </row>
    <row r="251" spans="1:27" ht="35.1" customHeight="1" x14ac:dyDescent="0.2">
      <c r="A251" s="71"/>
      <c r="B251" s="71"/>
      <c r="C251" s="98"/>
      <c r="D251" s="262" t="s">
        <v>248</v>
      </c>
      <c r="E251" s="263" t="s">
        <v>247</v>
      </c>
      <c r="F251" s="263"/>
      <c r="G251" s="263"/>
      <c r="H251" s="263"/>
      <c r="I251" s="263"/>
      <c r="J251" s="263"/>
      <c r="K251" s="263"/>
      <c r="L251" s="263"/>
      <c r="M251" s="263"/>
      <c r="N251" s="263"/>
      <c r="O251" s="263"/>
      <c r="P251" s="263"/>
      <c r="Q251" s="263"/>
      <c r="R251" s="263"/>
      <c r="S251" s="263"/>
      <c r="T251" s="263"/>
      <c r="U251" s="263"/>
      <c r="V251" s="263"/>
      <c r="W251" s="263"/>
      <c r="X251" s="263"/>
      <c r="Y251" s="263"/>
      <c r="Z251" s="95"/>
      <c r="AA251" s="106"/>
    </row>
    <row r="252" spans="1:27" ht="20.100000000000001" customHeight="1" x14ac:dyDescent="0.2">
      <c r="A252" s="71"/>
      <c r="B252" s="71"/>
      <c r="C252" s="109"/>
      <c r="D252" s="110"/>
      <c r="E252" s="110"/>
      <c r="F252" s="110"/>
      <c r="G252" s="110"/>
      <c r="H252" s="110"/>
      <c r="I252" s="110"/>
      <c r="J252" s="111"/>
      <c r="K252" s="111"/>
      <c r="L252" s="189"/>
      <c r="M252" s="111"/>
      <c r="N252" s="140"/>
      <c r="O252" s="111"/>
      <c r="P252" s="134"/>
      <c r="Q252" s="134"/>
      <c r="R252" s="134"/>
      <c r="S252" s="140"/>
      <c r="T252" s="140"/>
      <c r="U252" s="140"/>
      <c r="V252" s="140"/>
      <c r="W252" s="140"/>
      <c r="X252" s="140"/>
      <c r="Y252" s="111"/>
      <c r="Z252" s="110"/>
      <c r="AA252" s="106"/>
    </row>
    <row r="253" spans="1:27" ht="20.100000000000001" customHeight="1" x14ac:dyDescent="0.2">
      <c r="A253" s="71"/>
      <c r="B253" s="71"/>
      <c r="C253" s="95"/>
      <c r="D253" s="95"/>
      <c r="E253" s="95"/>
      <c r="F253" s="95"/>
      <c r="G253" s="95"/>
      <c r="H253" s="95"/>
      <c r="I253" s="95"/>
      <c r="J253" s="115"/>
      <c r="K253" s="115"/>
      <c r="L253" s="190"/>
      <c r="M253" s="115"/>
      <c r="N253" s="141"/>
      <c r="O253" s="115"/>
      <c r="P253" s="135"/>
      <c r="Q253" s="135"/>
      <c r="R253" s="135"/>
      <c r="S253" s="141"/>
      <c r="T253" s="141"/>
      <c r="U253" s="141"/>
      <c r="V253" s="141"/>
      <c r="W253" s="141"/>
      <c r="X253" s="141"/>
      <c r="Y253" s="115"/>
      <c r="Z253" s="95"/>
    </row>
    <row r="254" spans="1:27" ht="20.100000000000001" customHeight="1" x14ac:dyDescent="0.2">
      <c r="A254" s="71"/>
      <c r="B254" s="71"/>
      <c r="C254" s="95"/>
      <c r="D254" s="95"/>
      <c r="E254" s="95"/>
      <c r="F254" s="95"/>
      <c r="G254" s="95"/>
      <c r="H254" s="95"/>
      <c r="I254" s="95"/>
      <c r="J254" s="115"/>
      <c r="K254" s="115"/>
      <c r="L254" s="191"/>
      <c r="M254" s="95"/>
      <c r="N254" s="192"/>
      <c r="O254" s="95"/>
      <c r="P254" s="136"/>
      <c r="Q254" s="136"/>
      <c r="R254" s="136"/>
      <c r="S254" s="192"/>
      <c r="T254" s="192"/>
      <c r="U254" s="192"/>
      <c r="V254" s="192"/>
      <c r="W254" s="192"/>
      <c r="X254" s="192"/>
      <c r="Y254" s="192"/>
      <c r="Z254" s="95"/>
      <c r="AA254" s="192"/>
    </row>
    <row r="255" spans="1:27" ht="20.100000000000001" customHeight="1" x14ac:dyDescent="0.2">
      <c r="A255" s="71"/>
      <c r="B255" s="71"/>
      <c r="C255" s="82" t="s">
        <v>147</v>
      </c>
      <c r="D255" s="83"/>
      <c r="E255" s="83"/>
      <c r="F255" s="83"/>
      <c r="G255" s="83"/>
      <c r="H255" s="84"/>
      <c r="I255" s="264"/>
      <c r="L255" s="265"/>
      <c r="N255" s="127"/>
      <c r="P255" s="266"/>
      <c r="Q255" s="266"/>
      <c r="R255" s="266"/>
      <c r="S255" s="127"/>
      <c r="T255" s="127"/>
      <c r="U255" s="127"/>
      <c r="V255" s="127"/>
      <c r="W255" s="127"/>
      <c r="X255" s="127"/>
      <c r="Y255" s="127"/>
      <c r="AA255" s="127"/>
    </row>
    <row r="256" spans="1:27" ht="20.100000000000001" customHeight="1" x14ac:dyDescent="0.2">
      <c r="A256" s="71"/>
      <c r="B256" s="71"/>
      <c r="C256" s="85"/>
      <c r="D256" s="86"/>
      <c r="E256" s="86"/>
      <c r="F256" s="86"/>
      <c r="G256" s="86"/>
      <c r="H256" s="86"/>
      <c r="I256" s="86"/>
      <c r="J256" s="87"/>
      <c r="K256" s="87"/>
      <c r="L256" s="144"/>
      <c r="M256" s="144"/>
      <c r="N256" s="131"/>
      <c r="O256" s="131"/>
      <c r="P256" s="267"/>
      <c r="Q256" s="267"/>
      <c r="R256" s="267"/>
      <c r="S256" s="131"/>
      <c r="T256" s="131"/>
      <c r="U256" s="131"/>
      <c r="V256" s="131"/>
      <c r="W256" s="131"/>
      <c r="X256" s="131"/>
      <c r="Y256" s="131"/>
      <c r="Z256" s="88"/>
      <c r="AA256" s="127"/>
    </row>
    <row r="257" spans="1:27" ht="15.75" hidden="1" customHeight="1" x14ac:dyDescent="0.2">
      <c r="A257" s="71"/>
      <c r="B257" s="71"/>
      <c r="C257" s="85"/>
      <c r="D257" s="86"/>
      <c r="E257" s="86"/>
      <c r="F257" s="86"/>
      <c r="G257" s="86"/>
      <c r="H257" s="86"/>
      <c r="I257" s="86"/>
      <c r="J257" s="95"/>
      <c r="K257" s="95"/>
      <c r="L257" s="191"/>
      <c r="M257" s="191"/>
      <c r="N257" s="192"/>
      <c r="O257" s="192"/>
      <c r="P257" s="136"/>
      <c r="Q257" s="136"/>
      <c r="R257" s="136"/>
      <c r="S257" s="192"/>
      <c r="T257" s="192"/>
      <c r="U257" s="192"/>
      <c r="V257" s="192"/>
      <c r="W257" s="192"/>
      <c r="X257" s="192"/>
      <c r="Y257" s="192"/>
      <c r="Z257" s="94"/>
      <c r="AA257" s="127"/>
    </row>
    <row r="258" spans="1:27" ht="20.100000000000001" customHeight="1" x14ac:dyDescent="0.2">
      <c r="A258" s="71">
        <f>IF(OR(OR(NOT(ISNUMBER(VALUE(P258))), TRIM(P258)="", LEN(P258)&lt;&gt;6),TRIM($I258)=""), 1001, 0)</f>
        <v>1001</v>
      </c>
      <c r="B258" s="71"/>
      <c r="C258" s="89"/>
      <c r="D258" s="90">
        <v>1</v>
      </c>
      <c r="E258" s="66" t="s">
        <v>85</v>
      </c>
      <c r="I258" s="12"/>
      <c r="J258" s="12"/>
      <c r="K258" s="12"/>
      <c r="L258" s="12"/>
      <c r="M258" s="12"/>
      <c r="N258" s="126" t="s">
        <v>65</v>
      </c>
      <c r="O258" s="268" t="s">
        <v>63</v>
      </c>
      <c r="P258" s="1"/>
      <c r="Q258" s="95" t="s">
        <v>64</v>
      </c>
      <c r="T258" s="95"/>
      <c r="Y258" s="95"/>
      <c r="Z258" s="94"/>
    </row>
    <row r="259" spans="1:27" ht="30" customHeight="1" x14ac:dyDescent="0.2">
      <c r="A259" s="71"/>
      <c r="B259" s="71"/>
      <c r="C259" s="98"/>
      <c r="D259" s="95"/>
      <c r="E259" s="95"/>
      <c r="F259" s="95"/>
      <c r="G259" s="95"/>
      <c r="H259" s="95"/>
      <c r="I259" s="101"/>
      <c r="J259" s="118" t="s">
        <v>88</v>
      </c>
      <c r="K259" s="269"/>
      <c r="L259" s="269"/>
      <c r="M259" s="269"/>
      <c r="N259" s="269"/>
      <c r="O259" s="269"/>
      <c r="P259" s="269"/>
      <c r="Q259" s="269"/>
      <c r="R259" s="269"/>
      <c r="S259" s="269"/>
      <c r="T259" s="269"/>
      <c r="U259" s="269"/>
      <c r="V259" s="269"/>
      <c r="W259" s="269"/>
      <c r="X259" s="269"/>
      <c r="Y259" s="269"/>
      <c r="Z259" s="94"/>
    </row>
    <row r="260" spans="1:27" ht="20.100000000000001" customHeight="1" x14ac:dyDescent="0.2">
      <c r="A260" s="71">
        <f>IF(TRIM($I260)="", 1001, 0)</f>
        <v>1001</v>
      </c>
      <c r="B260" s="71"/>
      <c r="C260" s="89"/>
      <c r="D260" s="90">
        <v>2</v>
      </c>
      <c r="E260" s="66" t="s">
        <v>83</v>
      </c>
      <c r="I260" s="37"/>
      <c r="J260" s="12"/>
      <c r="K260" s="12"/>
      <c r="L260" s="12"/>
      <c r="M260" s="12"/>
      <c r="N260" s="268"/>
      <c r="O260" s="95"/>
      <c r="P260" s="95"/>
      <c r="Q260" s="95"/>
      <c r="R260" s="95"/>
      <c r="S260" s="95"/>
      <c r="T260" s="95"/>
      <c r="U260" s="95"/>
      <c r="V260" s="95"/>
      <c r="W260" s="95"/>
      <c r="X260" s="95"/>
      <c r="Y260" s="95"/>
      <c r="Z260" s="94"/>
    </row>
    <row r="261" spans="1:27" ht="30" customHeight="1" x14ac:dyDescent="0.2">
      <c r="A261" s="71"/>
      <c r="B261" s="71"/>
      <c r="C261" s="98"/>
      <c r="D261" s="95"/>
      <c r="E261" s="95"/>
      <c r="F261" s="95"/>
      <c r="G261" s="95"/>
      <c r="H261" s="95"/>
      <c r="I261" s="101"/>
      <c r="J261" s="97" t="str">
        <f>日付例&amp;"　年月日を入力してください。"</f>
        <v>例)2024/4/1、R6/4/1　年月日を入力してください。</v>
      </c>
      <c r="K261" s="97"/>
      <c r="L261" s="97"/>
      <c r="M261" s="97"/>
      <c r="N261" s="97"/>
      <c r="O261" s="97"/>
      <c r="P261" s="97"/>
      <c r="Q261" s="97"/>
      <c r="R261" s="97"/>
      <c r="S261" s="97"/>
      <c r="T261" s="97"/>
      <c r="U261" s="97"/>
      <c r="V261" s="97"/>
      <c r="W261" s="97"/>
      <c r="X261" s="97"/>
      <c r="Y261" s="97"/>
      <c r="Z261" s="94"/>
    </row>
    <row r="262" spans="1:27" ht="20.100000000000001" customHeight="1" x14ac:dyDescent="0.2">
      <c r="A262" s="71"/>
      <c r="B262" s="71"/>
      <c r="C262" s="98"/>
      <c r="D262" s="90">
        <v>3</v>
      </c>
      <c r="E262" s="66" t="s">
        <v>144</v>
      </c>
      <c r="G262" s="95"/>
      <c r="H262" s="95"/>
      <c r="I262" s="101"/>
      <c r="J262" s="97"/>
      <c r="K262" s="97"/>
      <c r="L262" s="97"/>
      <c r="M262" s="97"/>
      <c r="N262" s="97"/>
      <c r="O262" s="97"/>
      <c r="P262" s="97"/>
      <c r="Q262" s="97"/>
      <c r="R262" s="97"/>
      <c r="S262" s="97"/>
      <c r="T262" s="97"/>
      <c r="U262" s="97"/>
      <c r="V262" s="97"/>
      <c r="W262" s="97"/>
      <c r="X262" s="97"/>
      <c r="Y262" s="97"/>
      <c r="Z262" s="94"/>
    </row>
    <row r="263" spans="1:27" ht="45" customHeight="1" x14ac:dyDescent="0.2">
      <c r="A263" s="71"/>
      <c r="B263" s="71"/>
      <c r="C263" s="85"/>
      <c r="E263" s="270" t="s">
        <v>254</v>
      </c>
      <c r="F263" s="270"/>
      <c r="G263" s="270"/>
      <c r="H263" s="270"/>
      <c r="I263" s="270"/>
      <c r="J263" s="270"/>
      <c r="K263" s="270"/>
      <c r="L263" s="270"/>
      <c r="M263" s="270"/>
      <c r="N263" s="270"/>
      <c r="O263" s="270"/>
      <c r="P263" s="270"/>
      <c r="Q263" s="270"/>
      <c r="R263" s="270"/>
      <c r="S263" s="270"/>
      <c r="T263" s="270"/>
      <c r="U263" s="270"/>
      <c r="V263" s="270"/>
      <c r="W263" s="270"/>
      <c r="X263" s="270"/>
      <c r="Y263" s="270"/>
      <c r="Z263" s="95"/>
      <c r="AA263" s="271"/>
    </row>
    <row r="264" spans="1:27" ht="30" customHeight="1" x14ac:dyDescent="0.2">
      <c r="A264" s="71">
        <f>IF(COUNTIF(L265:L294,"○")&lt;1, 1001, 0)</f>
        <v>1001</v>
      </c>
      <c r="B264" s="297"/>
      <c r="C264" s="89"/>
      <c r="E264" s="149" t="s">
        <v>145</v>
      </c>
      <c r="F264" s="150"/>
      <c r="G264" s="150"/>
      <c r="H264" s="150"/>
      <c r="I264" s="150"/>
      <c r="J264" s="150"/>
      <c r="K264" s="272"/>
      <c r="L264" s="273" t="s">
        <v>8</v>
      </c>
      <c r="M264" s="274"/>
      <c r="N264" s="275" t="s">
        <v>129</v>
      </c>
      <c r="O264" s="276"/>
      <c r="P264" s="276"/>
      <c r="Q264" s="106"/>
      <c r="U264" s="95"/>
      <c r="V264" s="192"/>
      <c r="AA264" s="106"/>
    </row>
    <row r="265" spans="1:27" ht="20.100000000000001" customHeight="1" x14ac:dyDescent="0.2">
      <c r="A265" s="71">
        <f>IF(AND($L265="○", TRIM($N265)=""), 1001, 0)</f>
        <v>0</v>
      </c>
      <c r="B265" s="71"/>
      <c r="C265" s="89"/>
      <c r="E265" s="277" t="s">
        <v>213</v>
      </c>
      <c r="F265" s="278" t="s">
        <v>96</v>
      </c>
      <c r="G265" s="279"/>
      <c r="H265" s="279"/>
      <c r="I265" s="279"/>
      <c r="J265" s="279"/>
      <c r="K265" s="280"/>
      <c r="L265" s="38"/>
      <c r="M265" s="39"/>
      <c r="N265" s="2"/>
      <c r="O265" s="40"/>
      <c r="P265" s="41"/>
      <c r="Q265" s="106"/>
      <c r="U265" s="95"/>
      <c r="V265" s="192"/>
      <c r="AA265" s="106"/>
    </row>
    <row r="266" spans="1:27" ht="20.100000000000001" customHeight="1" x14ac:dyDescent="0.2">
      <c r="A266" s="71">
        <f>IF(AND($L266="○", TRIM($N266)=""), 1001, 0)</f>
        <v>0</v>
      </c>
      <c r="B266" s="71"/>
      <c r="C266" s="89"/>
      <c r="E266" s="281" t="s">
        <v>214</v>
      </c>
      <c r="F266" s="227" t="s">
        <v>97</v>
      </c>
      <c r="G266" s="220"/>
      <c r="H266" s="220"/>
      <c r="I266" s="220"/>
      <c r="J266" s="220"/>
      <c r="K266" s="282"/>
      <c r="L266" s="26"/>
      <c r="M266" s="27"/>
      <c r="N266" s="28"/>
      <c r="O266" s="29"/>
      <c r="P266" s="30"/>
      <c r="Q266" s="106"/>
      <c r="U266" s="95"/>
      <c r="V266" s="192"/>
      <c r="AA266" s="106"/>
    </row>
    <row r="267" spans="1:27" ht="20.100000000000001" customHeight="1" x14ac:dyDescent="0.2">
      <c r="A267" s="71">
        <f>IF(AND($L267="○", TRIM($N267)=""), 1001, 0)</f>
        <v>0</v>
      </c>
      <c r="B267" s="71"/>
      <c r="C267" s="89"/>
      <c r="E267" s="281" t="s">
        <v>215</v>
      </c>
      <c r="F267" s="227" t="s">
        <v>98</v>
      </c>
      <c r="G267" s="220"/>
      <c r="H267" s="220"/>
      <c r="I267" s="220"/>
      <c r="J267" s="220"/>
      <c r="K267" s="282"/>
      <c r="L267" s="26"/>
      <c r="M267" s="27"/>
      <c r="N267" s="28"/>
      <c r="O267" s="29"/>
      <c r="P267" s="30"/>
      <c r="Q267" s="106"/>
      <c r="U267" s="95"/>
      <c r="V267" s="192"/>
      <c r="AA267" s="106"/>
    </row>
    <row r="268" spans="1:27" ht="20.100000000000001" customHeight="1" x14ac:dyDescent="0.2">
      <c r="A268" s="71">
        <f>IF(AND($L268="○", TRIM($N268)=""), 1001, 0)</f>
        <v>0</v>
      </c>
      <c r="B268" s="71"/>
      <c r="C268" s="89"/>
      <c r="E268" s="281" t="s">
        <v>216</v>
      </c>
      <c r="F268" s="227" t="s">
        <v>99</v>
      </c>
      <c r="G268" s="220"/>
      <c r="H268" s="220"/>
      <c r="I268" s="220"/>
      <c r="J268" s="220"/>
      <c r="K268" s="282"/>
      <c r="L268" s="26"/>
      <c r="M268" s="27"/>
      <c r="N268" s="28"/>
      <c r="O268" s="29"/>
      <c r="P268" s="30"/>
      <c r="Q268" s="106"/>
      <c r="U268" s="95"/>
      <c r="V268" s="192"/>
      <c r="AA268" s="106"/>
    </row>
    <row r="269" spans="1:27" ht="20.100000000000001" customHeight="1" x14ac:dyDescent="0.2">
      <c r="A269" s="71">
        <f>IF(AND($L269="○", TRIM($N269)=""), 1001, 0)</f>
        <v>0</v>
      </c>
      <c r="B269" s="71"/>
      <c r="C269" s="89"/>
      <c r="E269" s="281" t="s">
        <v>217</v>
      </c>
      <c r="F269" s="227" t="s">
        <v>100</v>
      </c>
      <c r="G269" s="220"/>
      <c r="H269" s="220"/>
      <c r="I269" s="220"/>
      <c r="J269" s="220"/>
      <c r="K269" s="282"/>
      <c r="L269" s="26"/>
      <c r="M269" s="27"/>
      <c r="N269" s="28"/>
      <c r="O269" s="29"/>
      <c r="P269" s="30"/>
      <c r="Q269" s="106"/>
      <c r="U269" s="95"/>
      <c r="V269" s="192"/>
      <c r="AA269" s="106"/>
    </row>
    <row r="270" spans="1:27" ht="20.100000000000001" customHeight="1" x14ac:dyDescent="0.2">
      <c r="A270" s="71">
        <f>IF(AND($L270="○", TRIM($N270)=""), 1001, 0)</f>
        <v>0</v>
      </c>
      <c r="B270" s="71"/>
      <c r="C270" s="89"/>
      <c r="E270" s="281" t="s">
        <v>218</v>
      </c>
      <c r="F270" s="227" t="s">
        <v>101</v>
      </c>
      <c r="G270" s="220"/>
      <c r="H270" s="220"/>
      <c r="I270" s="220"/>
      <c r="J270" s="220"/>
      <c r="K270" s="282"/>
      <c r="L270" s="26"/>
      <c r="M270" s="27"/>
      <c r="N270" s="28"/>
      <c r="O270" s="29"/>
      <c r="P270" s="30"/>
      <c r="Q270" s="106"/>
      <c r="U270" s="95"/>
      <c r="V270" s="192"/>
      <c r="AA270" s="106"/>
    </row>
    <row r="271" spans="1:27" ht="20.100000000000001" customHeight="1" x14ac:dyDescent="0.2">
      <c r="A271" s="71">
        <f>IF(AND($L271="○", TRIM($N271)=""), 1001, 0)</f>
        <v>0</v>
      </c>
      <c r="B271" s="71"/>
      <c r="C271" s="89"/>
      <c r="E271" s="281" t="s">
        <v>219</v>
      </c>
      <c r="F271" s="227" t="s">
        <v>102</v>
      </c>
      <c r="G271" s="220"/>
      <c r="H271" s="220"/>
      <c r="I271" s="220"/>
      <c r="J271" s="220"/>
      <c r="K271" s="282"/>
      <c r="L271" s="26"/>
      <c r="M271" s="27"/>
      <c r="N271" s="28"/>
      <c r="O271" s="29"/>
      <c r="P271" s="30"/>
      <c r="Q271" s="106"/>
      <c r="U271" s="95"/>
      <c r="V271" s="192"/>
      <c r="AA271" s="106"/>
    </row>
    <row r="272" spans="1:27" ht="20.100000000000001" customHeight="1" x14ac:dyDescent="0.2">
      <c r="A272" s="71">
        <f>IF(AND($L272="○", TRIM($N272)=""), 1001, 0)</f>
        <v>0</v>
      </c>
      <c r="B272" s="71"/>
      <c r="C272" s="89"/>
      <c r="E272" s="281" t="s">
        <v>220</v>
      </c>
      <c r="F272" s="227" t="s">
        <v>103</v>
      </c>
      <c r="G272" s="220"/>
      <c r="H272" s="220"/>
      <c r="I272" s="220"/>
      <c r="J272" s="220"/>
      <c r="K272" s="282"/>
      <c r="L272" s="26"/>
      <c r="M272" s="27"/>
      <c r="N272" s="28"/>
      <c r="O272" s="29"/>
      <c r="P272" s="30"/>
      <c r="Q272" s="106"/>
      <c r="U272" s="95"/>
      <c r="V272" s="192"/>
      <c r="AA272" s="106"/>
    </row>
    <row r="273" spans="1:27" ht="20.100000000000001" customHeight="1" x14ac:dyDescent="0.2">
      <c r="A273" s="71">
        <f>IF(AND($L273="○", TRIM($N273)=""), 1001, 0)</f>
        <v>0</v>
      </c>
      <c r="B273" s="71"/>
      <c r="C273" s="89"/>
      <c r="E273" s="281" t="s">
        <v>221</v>
      </c>
      <c r="F273" s="227" t="s">
        <v>104</v>
      </c>
      <c r="G273" s="220"/>
      <c r="H273" s="220"/>
      <c r="I273" s="220"/>
      <c r="J273" s="220"/>
      <c r="K273" s="282"/>
      <c r="L273" s="26"/>
      <c r="M273" s="27"/>
      <c r="N273" s="28"/>
      <c r="O273" s="29"/>
      <c r="P273" s="30"/>
      <c r="Q273" s="106"/>
      <c r="U273" s="95"/>
      <c r="V273" s="192"/>
      <c r="AA273" s="106"/>
    </row>
    <row r="274" spans="1:27" ht="20.100000000000001" customHeight="1" x14ac:dyDescent="0.2">
      <c r="A274" s="71">
        <f>IF(AND($L274="○", TRIM($N274)=""), 1001, 0)</f>
        <v>0</v>
      </c>
      <c r="B274" s="71"/>
      <c r="C274" s="89"/>
      <c r="E274" s="281" t="s">
        <v>222</v>
      </c>
      <c r="F274" s="227" t="s">
        <v>105</v>
      </c>
      <c r="G274" s="220"/>
      <c r="H274" s="220"/>
      <c r="I274" s="220"/>
      <c r="J274" s="220"/>
      <c r="K274" s="282"/>
      <c r="L274" s="26"/>
      <c r="M274" s="27"/>
      <c r="N274" s="28"/>
      <c r="O274" s="29"/>
      <c r="P274" s="30"/>
      <c r="Q274" s="106"/>
      <c r="U274" s="95"/>
      <c r="V274" s="192"/>
      <c r="AA274" s="106"/>
    </row>
    <row r="275" spans="1:27" ht="20.100000000000001" customHeight="1" x14ac:dyDescent="0.2">
      <c r="A275" s="71">
        <f>IF(AND($L275="○", TRIM($N275)=""), 1001, 0)</f>
        <v>0</v>
      </c>
      <c r="B275" s="71"/>
      <c r="C275" s="89"/>
      <c r="E275" s="281" t="s">
        <v>223</v>
      </c>
      <c r="F275" s="227" t="s">
        <v>106</v>
      </c>
      <c r="G275" s="220"/>
      <c r="H275" s="220"/>
      <c r="I275" s="220"/>
      <c r="J275" s="220"/>
      <c r="K275" s="282"/>
      <c r="L275" s="26"/>
      <c r="M275" s="27"/>
      <c r="N275" s="28"/>
      <c r="O275" s="29"/>
      <c r="P275" s="30"/>
      <c r="Q275" s="106"/>
      <c r="U275" s="95"/>
      <c r="V275" s="192"/>
      <c r="AA275" s="106"/>
    </row>
    <row r="276" spans="1:27" ht="20.100000000000001" customHeight="1" x14ac:dyDescent="0.2">
      <c r="A276" s="71">
        <f>IF(AND($L276="○", TRIM($N276)=""), 1001, 0)</f>
        <v>0</v>
      </c>
      <c r="B276" s="71"/>
      <c r="C276" s="89"/>
      <c r="E276" s="281" t="s">
        <v>224</v>
      </c>
      <c r="F276" s="227" t="s">
        <v>107</v>
      </c>
      <c r="G276" s="220"/>
      <c r="H276" s="220"/>
      <c r="I276" s="220"/>
      <c r="J276" s="220"/>
      <c r="K276" s="282"/>
      <c r="L276" s="26"/>
      <c r="M276" s="27"/>
      <c r="N276" s="28"/>
      <c r="O276" s="29"/>
      <c r="P276" s="30"/>
      <c r="Q276" s="106"/>
      <c r="U276" s="95"/>
      <c r="V276" s="192"/>
      <c r="AA276" s="106"/>
    </row>
    <row r="277" spans="1:27" ht="20.100000000000001" customHeight="1" x14ac:dyDescent="0.2">
      <c r="A277" s="71">
        <f>IF(AND($L277="○", TRIM($N277)=""), 1001, 0)</f>
        <v>0</v>
      </c>
      <c r="B277" s="71"/>
      <c r="C277" s="89"/>
      <c r="E277" s="281" t="s">
        <v>225</v>
      </c>
      <c r="F277" s="227" t="s">
        <v>108</v>
      </c>
      <c r="G277" s="220"/>
      <c r="H277" s="220"/>
      <c r="I277" s="220"/>
      <c r="J277" s="220"/>
      <c r="K277" s="282"/>
      <c r="L277" s="26"/>
      <c r="M277" s="27"/>
      <c r="N277" s="28"/>
      <c r="O277" s="29"/>
      <c r="P277" s="30"/>
      <c r="Q277" s="106"/>
      <c r="U277" s="95"/>
      <c r="V277" s="192"/>
      <c r="AA277" s="106"/>
    </row>
    <row r="278" spans="1:27" ht="20.100000000000001" customHeight="1" x14ac:dyDescent="0.2">
      <c r="A278" s="71">
        <f>IF(AND($L278="○", TRIM($N278)=""), 1001, 0)</f>
        <v>0</v>
      </c>
      <c r="B278" s="71"/>
      <c r="C278" s="89"/>
      <c r="E278" s="281" t="s">
        <v>226</v>
      </c>
      <c r="F278" s="227" t="s">
        <v>109</v>
      </c>
      <c r="G278" s="220"/>
      <c r="H278" s="220"/>
      <c r="I278" s="220"/>
      <c r="J278" s="220"/>
      <c r="K278" s="282"/>
      <c r="L278" s="26"/>
      <c r="M278" s="27"/>
      <c r="N278" s="28"/>
      <c r="O278" s="29"/>
      <c r="P278" s="30"/>
      <c r="Q278" s="106"/>
      <c r="U278" s="95"/>
      <c r="V278" s="192"/>
      <c r="AA278" s="106"/>
    </row>
    <row r="279" spans="1:27" ht="20.100000000000001" customHeight="1" x14ac:dyDescent="0.2">
      <c r="A279" s="71">
        <f>IF(AND($L279="○", TRIM($N279)=""), 1001, 0)</f>
        <v>0</v>
      </c>
      <c r="B279" s="71"/>
      <c r="C279" s="89"/>
      <c r="E279" s="281" t="s">
        <v>227</v>
      </c>
      <c r="F279" s="227" t="s">
        <v>110</v>
      </c>
      <c r="G279" s="220"/>
      <c r="H279" s="220"/>
      <c r="I279" s="220"/>
      <c r="J279" s="220"/>
      <c r="K279" s="282"/>
      <c r="L279" s="26"/>
      <c r="M279" s="27"/>
      <c r="N279" s="28"/>
      <c r="O279" s="29"/>
      <c r="P279" s="30"/>
      <c r="Q279" s="106"/>
      <c r="U279" s="95"/>
      <c r="V279" s="192"/>
      <c r="AA279" s="106"/>
    </row>
    <row r="280" spans="1:27" ht="20.100000000000001" customHeight="1" x14ac:dyDescent="0.2">
      <c r="A280" s="71">
        <f>IF(AND($L280="○", TRIM($N280)=""), 1001, 0)</f>
        <v>0</v>
      </c>
      <c r="B280" s="71"/>
      <c r="C280" s="89"/>
      <c r="E280" s="281" t="s">
        <v>228</v>
      </c>
      <c r="F280" s="227" t="s">
        <v>111</v>
      </c>
      <c r="G280" s="220"/>
      <c r="H280" s="220"/>
      <c r="I280" s="220"/>
      <c r="J280" s="220"/>
      <c r="K280" s="282"/>
      <c r="L280" s="26"/>
      <c r="M280" s="27"/>
      <c r="N280" s="28"/>
      <c r="O280" s="29"/>
      <c r="P280" s="30"/>
      <c r="Q280" s="106"/>
      <c r="U280" s="95"/>
      <c r="V280" s="192"/>
      <c r="AA280" s="106"/>
    </row>
    <row r="281" spans="1:27" ht="20.100000000000001" customHeight="1" x14ac:dyDescent="0.2">
      <c r="A281" s="71">
        <f>IF(AND($L281="○", TRIM($N281)=""), 1001, 0)</f>
        <v>0</v>
      </c>
      <c r="B281" s="71"/>
      <c r="C281" s="89"/>
      <c r="E281" s="281" t="s">
        <v>229</v>
      </c>
      <c r="F281" s="227" t="s">
        <v>112</v>
      </c>
      <c r="G281" s="220"/>
      <c r="H281" s="220"/>
      <c r="I281" s="220"/>
      <c r="J281" s="220"/>
      <c r="K281" s="282"/>
      <c r="L281" s="26"/>
      <c r="M281" s="27"/>
      <c r="N281" s="28"/>
      <c r="O281" s="29"/>
      <c r="P281" s="30"/>
      <c r="Q281" s="106"/>
      <c r="U281" s="95"/>
      <c r="V281" s="192"/>
      <c r="AA281" s="106"/>
    </row>
    <row r="282" spans="1:27" ht="20.100000000000001" customHeight="1" x14ac:dyDescent="0.2">
      <c r="A282" s="71">
        <f>IF(AND($L282="○", TRIM($N282)=""), 1001, 0)</f>
        <v>0</v>
      </c>
      <c r="B282" s="71"/>
      <c r="C282" s="89"/>
      <c r="E282" s="281" t="s">
        <v>230</v>
      </c>
      <c r="F282" s="227" t="s">
        <v>113</v>
      </c>
      <c r="G282" s="220"/>
      <c r="H282" s="220"/>
      <c r="I282" s="220"/>
      <c r="J282" s="220"/>
      <c r="K282" s="282"/>
      <c r="L282" s="26"/>
      <c r="M282" s="27"/>
      <c r="N282" s="28"/>
      <c r="O282" s="29"/>
      <c r="P282" s="30"/>
      <c r="Q282" s="106"/>
      <c r="U282" s="95"/>
      <c r="V282" s="192"/>
      <c r="AA282" s="106"/>
    </row>
    <row r="283" spans="1:27" ht="20.100000000000001" customHeight="1" x14ac:dyDescent="0.2">
      <c r="A283" s="71">
        <f>IF(AND($L283="○", TRIM($N283)=""), 1001, 0)</f>
        <v>0</v>
      </c>
      <c r="B283" s="71"/>
      <c r="C283" s="89"/>
      <c r="E283" s="281" t="s">
        <v>231</v>
      </c>
      <c r="F283" s="227" t="s">
        <v>114</v>
      </c>
      <c r="G283" s="220"/>
      <c r="H283" s="220"/>
      <c r="I283" s="220"/>
      <c r="J283" s="220"/>
      <c r="K283" s="282"/>
      <c r="L283" s="26"/>
      <c r="M283" s="27"/>
      <c r="N283" s="28"/>
      <c r="O283" s="29"/>
      <c r="P283" s="30"/>
      <c r="Q283" s="106"/>
      <c r="U283" s="95"/>
      <c r="V283" s="192"/>
      <c r="AA283" s="106"/>
    </row>
    <row r="284" spans="1:27" ht="20.100000000000001" customHeight="1" x14ac:dyDescent="0.2">
      <c r="A284" s="71">
        <f>IF(AND($L284="○", TRIM($N284)=""), 1001, 0)</f>
        <v>0</v>
      </c>
      <c r="B284" s="71"/>
      <c r="C284" s="85"/>
      <c r="E284" s="281" t="s">
        <v>232</v>
      </c>
      <c r="F284" s="227" t="s">
        <v>115</v>
      </c>
      <c r="G284" s="220"/>
      <c r="H284" s="220"/>
      <c r="I284" s="220"/>
      <c r="J284" s="220"/>
      <c r="K284" s="282"/>
      <c r="L284" s="26"/>
      <c r="M284" s="27"/>
      <c r="N284" s="28"/>
      <c r="O284" s="29"/>
      <c r="P284" s="30"/>
      <c r="Q284" s="106"/>
      <c r="V284" s="127"/>
      <c r="AA284" s="106"/>
    </row>
    <row r="285" spans="1:27" ht="20.100000000000001" customHeight="1" x14ac:dyDescent="0.2">
      <c r="A285" s="71">
        <f>IF(AND($L285="○", TRIM($N285)=""), 1001, 0)</f>
        <v>0</v>
      </c>
      <c r="B285" s="71"/>
      <c r="C285" s="89"/>
      <c r="E285" s="281" t="s">
        <v>233</v>
      </c>
      <c r="F285" s="227" t="s">
        <v>116</v>
      </c>
      <c r="G285" s="220"/>
      <c r="H285" s="220"/>
      <c r="I285" s="220"/>
      <c r="J285" s="220"/>
      <c r="K285" s="282"/>
      <c r="L285" s="26"/>
      <c r="M285" s="27"/>
      <c r="N285" s="28"/>
      <c r="O285" s="29"/>
      <c r="P285" s="30"/>
      <c r="Q285" s="106"/>
      <c r="U285" s="95"/>
      <c r="V285" s="192"/>
      <c r="AA285" s="106"/>
    </row>
    <row r="286" spans="1:27" ht="20.100000000000001" customHeight="1" x14ac:dyDescent="0.2">
      <c r="A286" s="71">
        <f>IF(AND($L286="○", TRIM($N286)=""), 1001, 0)</f>
        <v>0</v>
      </c>
      <c r="B286" s="71"/>
      <c r="C286" s="89"/>
      <c r="E286" s="281" t="s">
        <v>234</v>
      </c>
      <c r="F286" s="227" t="s">
        <v>117</v>
      </c>
      <c r="G286" s="220"/>
      <c r="H286" s="220"/>
      <c r="I286" s="220"/>
      <c r="J286" s="220"/>
      <c r="K286" s="282"/>
      <c r="L286" s="26"/>
      <c r="M286" s="27"/>
      <c r="N286" s="28"/>
      <c r="O286" s="29"/>
      <c r="P286" s="30"/>
      <c r="Q286" s="106"/>
      <c r="U286" s="95"/>
      <c r="V286" s="192"/>
      <c r="AA286" s="106"/>
    </row>
    <row r="287" spans="1:27" ht="20.100000000000001" customHeight="1" x14ac:dyDescent="0.2">
      <c r="A287" s="71">
        <f>IF(AND($L287="○", TRIM($N287)=""), 1001, 0)</f>
        <v>0</v>
      </c>
      <c r="B287" s="71"/>
      <c r="C287" s="89"/>
      <c r="E287" s="281" t="s">
        <v>235</v>
      </c>
      <c r="F287" s="227" t="s">
        <v>118</v>
      </c>
      <c r="G287" s="220"/>
      <c r="H287" s="220"/>
      <c r="I287" s="220"/>
      <c r="J287" s="220"/>
      <c r="K287" s="282"/>
      <c r="L287" s="26"/>
      <c r="M287" s="27"/>
      <c r="N287" s="28"/>
      <c r="O287" s="29"/>
      <c r="P287" s="30"/>
      <c r="Q287" s="106"/>
      <c r="U287" s="95"/>
      <c r="V287" s="192"/>
      <c r="AA287" s="106"/>
    </row>
    <row r="288" spans="1:27" ht="20.100000000000001" customHeight="1" x14ac:dyDescent="0.2">
      <c r="A288" s="71">
        <f>IF(AND($L288="○", TRIM($N288)=""), 1001, 0)</f>
        <v>0</v>
      </c>
      <c r="B288" s="71"/>
      <c r="C288" s="89"/>
      <c r="E288" s="281" t="s">
        <v>236</v>
      </c>
      <c r="F288" s="227" t="s">
        <v>119</v>
      </c>
      <c r="G288" s="220"/>
      <c r="H288" s="220"/>
      <c r="I288" s="220"/>
      <c r="J288" s="220"/>
      <c r="K288" s="282"/>
      <c r="L288" s="26"/>
      <c r="M288" s="27"/>
      <c r="N288" s="28"/>
      <c r="O288" s="29"/>
      <c r="P288" s="30"/>
      <c r="Q288" s="106"/>
      <c r="U288" s="95"/>
      <c r="V288" s="192"/>
      <c r="AA288" s="106"/>
    </row>
    <row r="289" spans="1:27" ht="20.100000000000001" customHeight="1" x14ac:dyDescent="0.2">
      <c r="A289" s="71">
        <f>IF(AND($L289="○", TRIM($N289)=""), 1001, 0)</f>
        <v>0</v>
      </c>
      <c r="B289" s="71"/>
      <c r="C289" s="89"/>
      <c r="E289" s="281" t="s">
        <v>237</v>
      </c>
      <c r="F289" s="227" t="s">
        <v>120</v>
      </c>
      <c r="G289" s="220"/>
      <c r="H289" s="220"/>
      <c r="I289" s="220"/>
      <c r="J289" s="220"/>
      <c r="K289" s="282"/>
      <c r="L289" s="26"/>
      <c r="M289" s="27"/>
      <c r="N289" s="28"/>
      <c r="O289" s="29"/>
      <c r="P289" s="30"/>
      <c r="Q289" s="106"/>
      <c r="U289" s="95"/>
      <c r="V289" s="192"/>
      <c r="AA289" s="106"/>
    </row>
    <row r="290" spans="1:27" ht="20.100000000000001" customHeight="1" x14ac:dyDescent="0.2">
      <c r="A290" s="71">
        <f>IF(AND($L290="○", TRIM($N290)=""), 1001, 0)</f>
        <v>0</v>
      </c>
      <c r="B290" s="71"/>
      <c r="C290" s="89"/>
      <c r="E290" s="281" t="s">
        <v>238</v>
      </c>
      <c r="F290" s="227" t="s">
        <v>121</v>
      </c>
      <c r="G290" s="220"/>
      <c r="H290" s="220"/>
      <c r="I290" s="220"/>
      <c r="J290" s="220"/>
      <c r="K290" s="282"/>
      <c r="L290" s="26"/>
      <c r="M290" s="27"/>
      <c r="N290" s="28"/>
      <c r="O290" s="29"/>
      <c r="P290" s="30"/>
      <c r="Q290" s="106"/>
      <c r="U290" s="95"/>
      <c r="V290" s="192"/>
      <c r="AA290" s="106"/>
    </row>
    <row r="291" spans="1:27" ht="20.100000000000001" customHeight="1" x14ac:dyDescent="0.2">
      <c r="A291" s="71">
        <f>IF(AND($L291="○", TRIM($N291)=""), 1001, 0)</f>
        <v>0</v>
      </c>
      <c r="B291" s="71"/>
      <c r="C291" s="89"/>
      <c r="E291" s="281" t="s">
        <v>239</v>
      </c>
      <c r="F291" s="227" t="s">
        <v>212</v>
      </c>
      <c r="G291" s="220"/>
      <c r="H291" s="220"/>
      <c r="I291" s="220"/>
      <c r="J291" s="220"/>
      <c r="K291" s="282"/>
      <c r="L291" s="26"/>
      <c r="M291" s="27"/>
      <c r="N291" s="28"/>
      <c r="O291" s="29"/>
      <c r="P291" s="30"/>
      <c r="Q291" s="106"/>
      <c r="U291" s="95"/>
      <c r="V291" s="192"/>
      <c r="AA291" s="106"/>
    </row>
    <row r="292" spans="1:27" ht="20.100000000000001" customHeight="1" x14ac:dyDescent="0.2">
      <c r="A292" s="71">
        <f>IF(AND($L292="○", TRIM($N292)=""), 1001, 0)</f>
        <v>0</v>
      </c>
      <c r="B292" s="71"/>
      <c r="C292" s="89"/>
      <c r="E292" s="281" t="s">
        <v>240</v>
      </c>
      <c r="F292" s="227" t="s">
        <v>122</v>
      </c>
      <c r="G292" s="220"/>
      <c r="H292" s="220"/>
      <c r="I292" s="220"/>
      <c r="J292" s="220"/>
      <c r="K292" s="282"/>
      <c r="L292" s="26"/>
      <c r="M292" s="27"/>
      <c r="N292" s="28"/>
      <c r="O292" s="29"/>
      <c r="P292" s="30"/>
      <c r="Q292" s="106"/>
      <c r="U292" s="95"/>
      <c r="V292" s="192"/>
      <c r="AA292" s="106"/>
    </row>
    <row r="293" spans="1:27" ht="20.100000000000001" customHeight="1" x14ac:dyDescent="0.2">
      <c r="A293" s="71">
        <f>IF(AND($L293="○", TRIM($N293)=""), 1001, 0)</f>
        <v>0</v>
      </c>
      <c r="B293" s="71"/>
      <c r="C293" s="89"/>
      <c r="E293" s="281" t="s">
        <v>241</v>
      </c>
      <c r="F293" s="227" t="s">
        <v>123</v>
      </c>
      <c r="G293" s="220"/>
      <c r="H293" s="220"/>
      <c r="I293" s="220"/>
      <c r="J293" s="220"/>
      <c r="K293" s="282"/>
      <c r="L293" s="26"/>
      <c r="M293" s="27"/>
      <c r="N293" s="28"/>
      <c r="O293" s="29"/>
      <c r="P293" s="30"/>
      <c r="Q293" s="106"/>
      <c r="U293" s="95"/>
      <c r="V293" s="192"/>
      <c r="AA293" s="106"/>
    </row>
    <row r="294" spans="1:27" ht="20.100000000000001" customHeight="1" thickBot="1" x14ac:dyDescent="0.25">
      <c r="A294" s="71">
        <f>IF(AND($L294="○", TRIM($N294)=""), 1001, 0)</f>
        <v>0</v>
      </c>
      <c r="B294" s="71"/>
      <c r="C294" s="89"/>
      <c r="E294" s="283" t="s">
        <v>251</v>
      </c>
      <c r="F294" s="284" t="s">
        <v>146</v>
      </c>
      <c r="G294" s="284"/>
      <c r="H294" s="284"/>
      <c r="I294" s="284"/>
      <c r="J294" s="284"/>
      <c r="K294" s="285"/>
      <c r="L294" s="21"/>
      <c r="M294" s="22"/>
      <c r="N294" s="23"/>
      <c r="O294" s="24"/>
      <c r="P294" s="25"/>
      <c r="Q294" s="106"/>
      <c r="U294" s="95"/>
      <c r="V294" s="192"/>
      <c r="AA294" s="106"/>
    </row>
    <row r="295" spans="1:27" ht="20.100000000000001" customHeight="1" thickTop="1" x14ac:dyDescent="0.2">
      <c r="A295" s="71"/>
      <c r="B295" s="71"/>
      <c r="C295" s="89"/>
      <c r="E295" s="286" t="s">
        <v>136</v>
      </c>
      <c r="F295" s="287"/>
      <c r="G295" s="287"/>
      <c r="H295" s="287"/>
      <c r="I295" s="287"/>
      <c r="J295" s="287"/>
      <c r="K295" s="287"/>
      <c r="L295" s="287"/>
      <c r="M295" s="288"/>
      <c r="N295" s="289">
        <f>SUM(N265:N294)</f>
        <v>0</v>
      </c>
      <c r="O295" s="290"/>
      <c r="P295" s="291"/>
      <c r="Q295" s="106"/>
      <c r="U295" s="95"/>
      <c r="V295" s="192"/>
      <c r="AA295" s="106"/>
    </row>
    <row r="296" spans="1:27" ht="30" customHeight="1" x14ac:dyDescent="0.2">
      <c r="A296" s="71"/>
      <c r="B296" s="71"/>
      <c r="C296" s="109"/>
      <c r="D296" s="110"/>
      <c r="E296" s="110"/>
      <c r="F296" s="110"/>
      <c r="G296" s="110"/>
      <c r="H296" s="110"/>
      <c r="I296" s="110"/>
      <c r="J296" s="110"/>
      <c r="K296" s="110"/>
      <c r="L296" s="110"/>
      <c r="M296" s="292"/>
      <c r="N296" s="110"/>
      <c r="O296" s="140"/>
      <c r="P296" s="111"/>
      <c r="Q296" s="134"/>
      <c r="R296" s="134"/>
      <c r="S296" s="134"/>
      <c r="T296" s="134"/>
      <c r="U296" s="135"/>
      <c r="V296" s="134"/>
      <c r="W296" s="134"/>
      <c r="X296" s="134"/>
      <c r="Y296" s="111"/>
      <c r="Z296" s="110"/>
      <c r="AA296" s="106"/>
    </row>
    <row r="297" spans="1:27" ht="15.75" customHeight="1" x14ac:dyDescent="0.2">
      <c r="A297" s="71"/>
      <c r="B297" s="71"/>
      <c r="C297" s="95"/>
      <c r="D297" s="95"/>
      <c r="E297" s="95"/>
      <c r="F297" s="95"/>
      <c r="G297" s="95"/>
      <c r="H297" s="95"/>
      <c r="I297" s="95"/>
      <c r="J297" s="115"/>
      <c r="K297" s="115"/>
      <c r="L297" s="115"/>
      <c r="M297" s="190"/>
      <c r="N297" s="115"/>
      <c r="O297" s="141"/>
      <c r="P297" s="115"/>
      <c r="Q297" s="135"/>
      <c r="R297" s="135"/>
      <c r="S297" s="135"/>
      <c r="T297" s="135"/>
      <c r="U297" s="293"/>
      <c r="V297" s="135"/>
      <c r="W297" s="135"/>
      <c r="X297" s="135"/>
      <c r="Y297" s="115"/>
      <c r="Z297" s="95"/>
    </row>
  </sheetData>
  <sheetProtection algorithmName="SHA-512" hashValue="GyNadr/jS+2ovPX/NcFlFcxr/KGQLrMMgDhzachDevNhR4jisre7pt7+3h6b5dgwQKzyFd7BgdTf463LgyICNw==" saltValue="4J5hPvfw+OWNG5Q28LmxnA==" spinCount="100000" sheet="1" objects="1" scenarios="1"/>
  <dataConsolidate/>
  <mergeCells count="285">
    <mergeCell ref="E250:Y250"/>
    <mergeCell ref="E251:Y251"/>
    <mergeCell ref="X198:Y198"/>
    <mergeCell ref="X199:Y199"/>
    <mergeCell ref="X200:Y200"/>
    <mergeCell ref="X201:Y201"/>
    <mergeCell ref="X202:Y202"/>
    <mergeCell ref="X203:Y203"/>
    <mergeCell ref="X204:Y204"/>
    <mergeCell ref="X205:Y205"/>
    <mergeCell ref="X206:Y206"/>
    <mergeCell ref="X219:Y219"/>
    <mergeCell ref="X220:Y220"/>
    <mergeCell ref="X221:Y221"/>
    <mergeCell ref="X222:Y222"/>
    <mergeCell ref="X223:Y223"/>
    <mergeCell ref="X207:Y207"/>
    <mergeCell ref="X208:Y208"/>
    <mergeCell ref="X209:Y209"/>
    <mergeCell ref="X210:Y210"/>
    <mergeCell ref="X211:Y211"/>
    <mergeCell ref="X213:Y213"/>
    <mergeCell ref="M205:U205"/>
    <mergeCell ref="M206:U206"/>
    <mergeCell ref="N271:P271"/>
    <mergeCell ref="N272:P272"/>
    <mergeCell ref="N273:P273"/>
    <mergeCell ref="E264:K264"/>
    <mergeCell ref="K178:M178"/>
    <mergeCell ref="N178:V178"/>
    <mergeCell ref="W178:Y178"/>
    <mergeCell ref="K179:M179"/>
    <mergeCell ref="N179:V179"/>
    <mergeCell ref="W179:Y179"/>
    <mergeCell ref="K180:M180"/>
    <mergeCell ref="N180:V180"/>
    <mergeCell ref="W180:Y180"/>
    <mergeCell ref="K181:M181"/>
    <mergeCell ref="N181:V181"/>
    <mergeCell ref="W181:X181"/>
    <mergeCell ref="K182:M183"/>
    <mergeCell ref="N182:V182"/>
    <mergeCell ref="W182:X182"/>
    <mergeCell ref="N183:V183"/>
    <mergeCell ref="N264:P264"/>
    <mergeCell ref="E183:J183"/>
    <mergeCell ref="E179:J179"/>
    <mergeCell ref="E180:J180"/>
    <mergeCell ref="L285:M285"/>
    <mergeCell ref="L286:M286"/>
    <mergeCell ref="L293:M293"/>
    <mergeCell ref="N274:P274"/>
    <mergeCell ref="N275:P275"/>
    <mergeCell ref="N276:P276"/>
    <mergeCell ref="N277:P277"/>
    <mergeCell ref="N278:P278"/>
    <mergeCell ref="N279:P279"/>
    <mergeCell ref="N280:P280"/>
    <mergeCell ref="N284:P284"/>
    <mergeCell ref="N285:P285"/>
    <mergeCell ref="L276:M276"/>
    <mergeCell ref="L277:M277"/>
    <mergeCell ref="L278:M278"/>
    <mergeCell ref="L279:M279"/>
    <mergeCell ref="L280:M280"/>
    <mergeCell ref="L281:M281"/>
    <mergeCell ref="L282:M282"/>
    <mergeCell ref="L283:M283"/>
    <mergeCell ref="L284:M284"/>
    <mergeCell ref="I120:Y120"/>
    <mergeCell ref="I153:M153"/>
    <mergeCell ref="D111:Y111"/>
    <mergeCell ref="I40:M40"/>
    <mergeCell ref="J74:Y74"/>
    <mergeCell ref="I75:Y75"/>
    <mergeCell ref="J76:Y76"/>
    <mergeCell ref="I77:Y77"/>
    <mergeCell ref="L270:M270"/>
    <mergeCell ref="N265:P265"/>
    <mergeCell ref="N266:P266"/>
    <mergeCell ref="N267:P267"/>
    <mergeCell ref="N268:P268"/>
    <mergeCell ref="N269:P269"/>
    <mergeCell ref="N270:P270"/>
    <mergeCell ref="X214:Y214"/>
    <mergeCell ref="X224:Y224"/>
    <mergeCell ref="X225:Y225"/>
    <mergeCell ref="X226:Y226"/>
    <mergeCell ref="X227:Y227"/>
    <mergeCell ref="X215:Y215"/>
    <mergeCell ref="X216:Y216"/>
    <mergeCell ref="X217:Y217"/>
    <mergeCell ref="X218:Y218"/>
    <mergeCell ref="I83:M83"/>
    <mergeCell ref="I85:M85"/>
    <mergeCell ref="I114:Y114"/>
    <mergeCell ref="I116:Y116"/>
    <mergeCell ref="I122:M122"/>
    <mergeCell ref="L288:M288"/>
    <mergeCell ref="L289:M289"/>
    <mergeCell ref="L290:M290"/>
    <mergeCell ref="I155:Y155"/>
    <mergeCell ref="I157:Y157"/>
    <mergeCell ref="I165:M165"/>
    <mergeCell ref="I167:M167"/>
    <mergeCell ref="J259:Y259"/>
    <mergeCell ref="I260:M260"/>
    <mergeCell ref="L264:M264"/>
    <mergeCell ref="L265:M265"/>
    <mergeCell ref="L266:M266"/>
    <mergeCell ref="L267:M267"/>
    <mergeCell ref="L268:M268"/>
    <mergeCell ref="L269:M269"/>
    <mergeCell ref="N286:P286"/>
    <mergeCell ref="N287:P287"/>
    <mergeCell ref="N288:P288"/>
    <mergeCell ref="I124:M124"/>
    <mergeCell ref="E15:H15"/>
    <mergeCell ref="C13:H13"/>
    <mergeCell ref="I71:Y71"/>
    <mergeCell ref="I63:M63"/>
    <mergeCell ref="I258:M258"/>
    <mergeCell ref="C255:H255"/>
    <mergeCell ref="I163:Y163"/>
    <mergeCell ref="I26:Y26"/>
    <mergeCell ref="C60:H60"/>
    <mergeCell ref="I73:Y73"/>
    <mergeCell ref="C109:H109"/>
    <mergeCell ref="I20:M20"/>
    <mergeCell ref="I30:Y30"/>
    <mergeCell ref="E178:J178"/>
    <mergeCell ref="E177:Y177"/>
    <mergeCell ref="I187:M187"/>
    <mergeCell ref="I32:Y32"/>
    <mergeCell ref="I34:M34"/>
    <mergeCell ref="I36:M36"/>
    <mergeCell ref="I69:M69"/>
    <mergeCell ref="I118:M118"/>
    <mergeCell ref="I161:M161"/>
    <mergeCell ref="I79:Y79"/>
    <mergeCell ref="I81:Y81"/>
    <mergeCell ref="W183:X183"/>
    <mergeCell ref="L294:M294"/>
    <mergeCell ref="N294:P294"/>
    <mergeCell ref="L291:M291"/>
    <mergeCell ref="L292:M292"/>
    <mergeCell ref="N289:P289"/>
    <mergeCell ref="N290:P290"/>
    <mergeCell ref="L287:M287"/>
    <mergeCell ref="N291:P291"/>
    <mergeCell ref="N292:P292"/>
    <mergeCell ref="N293:P293"/>
    <mergeCell ref="K242:U242"/>
    <mergeCell ref="K243:U243"/>
    <mergeCell ref="E263:Y263"/>
    <mergeCell ref="N281:P281"/>
    <mergeCell ref="N282:P282"/>
    <mergeCell ref="N283:P283"/>
    <mergeCell ref="L271:M271"/>
    <mergeCell ref="L272:M272"/>
    <mergeCell ref="L273:M273"/>
    <mergeCell ref="L274:M274"/>
    <mergeCell ref="L275:M275"/>
    <mergeCell ref="X195:Y195"/>
    <mergeCell ref="X196:Y196"/>
    <mergeCell ref="X197:Y197"/>
    <mergeCell ref="E212:J212"/>
    <mergeCell ref="E213:J213"/>
    <mergeCell ref="K213:W213"/>
    <mergeCell ref="C192:H192"/>
    <mergeCell ref="N295:P295"/>
    <mergeCell ref="W1:Z1"/>
    <mergeCell ref="I159:M159"/>
    <mergeCell ref="I22:Y22"/>
    <mergeCell ref="I24:Y24"/>
    <mergeCell ref="I169:Y169"/>
    <mergeCell ref="J15:Y15"/>
    <mergeCell ref="I28:Y28"/>
    <mergeCell ref="I38:Y38"/>
    <mergeCell ref="I87:Y87"/>
    <mergeCell ref="I126:Y126"/>
    <mergeCell ref="C150:H150"/>
    <mergeCell ref="C174:H174"/>
    <mergeCell ref="I185:M185"/>
    <mergeCell ref="I112:Y112"/>
    <mergeCell ref="E181:J181"/>
    <mergeCell ref="E182:J182"/>
    <mergeCell ref="D196:D211"/>
    <mergeCell ref="E195:J195"/>
    <mergeCell ref="M207:U207"/>
    <mergeCell ref="M208:U208"/>
    <mergeCell ref="M209:U209"/>
    <mergeCell ref="E196:J197"/>
    <mergeCell ref="E198:J201"/>
    <mergeCell ref="E202:J205"/>
    <mergeCell ref="E206:J207"/>
    <mergeCell ref="E208:J209"/>
    <mergeCell ref="E210:J211"/>
    <mergeCell ref="M196:U196"/>
    <mergeCell ref="M197:U197"/>
    <mergeCell ref="M198:U198"/>
    <mergeCell ref="M199:U199"/>
    <mergeCell ref="M200:U200"/>
    <mergeCell ref="M201:U201"/>
    <mergeCell ref="M202:U202"/>
    <mergeCell ref="M203:U203"/>
    <mergeCell ref="M204:U204"/>
    <mergeCell ref="E233:J234"/>
    <mergeCell ref="E235:J236"/>
    <mergeCell ref="E237:J239"/>
    <mergeCell ref="E229:J229"/>
    <mergeCell ref="E230:J230"/>
    <mergeCell ref="M210:U210"/>
    <mergeCell ref="M211:U211"/>
    <mergeCell ref="K195:W195"/>
    <mergeCell ref="K199:L201"/>
    <mergeCell ref="K203:L205"/>
    <mergeCell ref="K196:L196"/>
    <mergeCell ref="K197:L197"/>
    <mergeCell ref="K198:L198"/>
    <mergeCell ref="K206:L206"/>
    <mergeCell ref="K207:L207"/>
    <mergeCell ref="K208:L208"/>
    <mergeCell ref="K209:L209"/>
    <mergeCell ref="K210:L210"/>
    <mergeCell ref="K211:L211"/>
    <mergeCell ref="E214:J226"/>
    <mergeCell ref="K214:U214"/>
    <mergeCell ref="K215:U215"/>
    <mergeCell ref="K216:U216"/>
    <mergeCell ref="K217:U217"/>
    <mergeCell ref="X228:Y228"/>
    <mergeCell ref="X229:Y229"/>
    <mergeCell ref="X230:Y230"/>
    <mergeCell ref="X231:Y231"/>
    <mergeCell ref="X232:Y232"/>
    <mergeCell ref="X233:Y233"/>
    <mergeCell ref="X234:Y234"/>
    <mergeCell ref="X235:Y235"/>
    <mergeCell ref="X236:Y236"/>
    <mergeCell ref="D214:D239"/>
    <mergeCell ref="X237:Y237"/>
    <mergeCell ref="X238:Y238"/>
    <mergeCell ref="X239:Y239"/>
    <mergeCell ref="X240:Y240"/>
    <mergeCell ref="X241:Y241"/>
    <mergeCell ref="X242:Y242"/>
    <mergeCell ref="X243:Y243"/>
    <mergeCell ref="E227:J228"/>
    <mergeCell ref="E231:J232"/>
    <mergeCell ref="K227:U227"/>
    <mergeCell ref="K228:U228"/>
    <mergeCell ref="K229:U229"/>
    <mergeCell ref="K230:U230"/>
    <mergeCell ref="K231:U231"/>
    <mergeCell ref="K232:U232"/>
    <mergeCell ref="K233:U233"/>
    <mergeCell ref="K234:U234"/>
    <mergeCell ref="K235:U235"/>
    <mergeCell ref="K236:U236"/>
    <mergeCell ref="K237:U237"/>
    <mergeCell ref="K238:U238"/>
    <mergeCell ref="K239:U239"/>
    <mergeCell ref="K240:U240"/>
    <mergeCell ref="K218:U218"/>
    <mergeCell ref="K219:U219"/>
    <mergeCell ref="K220:U220"/>
    <mergeCell ref="K221:U221"/>
    <mergeCell ref="K222:U222"/>
    <mergeCell ref="K223:U223"/>
    <mergeCell ref="K224:U224"/>
    <mergeCell ref="K225:U225"/>
    <mergeCell ref="K226:U226"/>
    <mergeCell ref="D240:D243"/>
    <mergeCell ref="D245:W245"/>
    <mergeCell ref="D246:W246"/>
    <mergeCell ref="X245:Y245"/>
    <mergeCell ref="X246:Y246"/>
    <mergeCell ref="D248:W248"/>
    <mergeCell ref="D249:W249"/>
    <mergeCell ref="X248:Y248"/>
    <mergeCell ref="X249:Y249"/>
    <mergeCell ref="K241:U241"/>
    <mergeCell ref="E243:J243"/>
    <mergeCell ref="E240:J242"/>
  </mergeCells>
  <phoneticPr fontId="4"/>
  <conditionalFormatting sqref="I20:M20">
    <cfRule type="expression" dxfId="161" priority="162" stopIfTrue="1">
      <formula>TRIM($I20)=""</formula>
    </cfRule>
  </conditionalFormatting>
  <conditionalFormatting sqref="I22:Y22">
    <cfRule type="expression" dxfId="160" priority="161" stopIfTrue="1">
      <formula>AND(TRIM($I22)&lt;&gt;"", OR(ISERROR(FIND("@"&amp;LEFT($I22,3)&amp;"@", 都道府県3))=FALSE, ISERROR(FIND("@"&amp;LEFT($I22,4)&amp;"@",都道府県4))=FALSE))=FALSE</formula>
    </cfRule>
  </conditionalFormatting>
  <conditionalFormatting sqref="I24:Y24">
    <cfRule type="expression" dxfId="159" priority="160" stopIfTrue="1">
      <formula>TRIM($I24)=""</formula>
    </cfRule>
  </conditionalFormatting>
  <conditionalFormatting sqref="I26:Y26">
    <cfRule type="expression" dxfId="158" priority="159" stopIfTrue="1">
      <formula>TRIM($I26)=""</formula>
    </cfRule>
  </conditionalFormatting>
  <conditionalFormatting sqref="I28:Y28">
    <cfRule type="expression" dxfId="157" priority="158" stopIfTrue="1">
      <formula>TRIM($I28)=""</formula>
    </cfRule>
  </conditionalFormatting>
  <conditionalFormatting sqref="I30:Y30">
    <cfRule type="expression" dxfId="156" priority="157" stopIfTrue="1">
      <formula>OR(TRIM($I30)="", NOT(OR(IFERROR(SEARCH(" ",$I30),0)&gt;0, IFERROR(SEARCH("　",$I30),0)&gt;0)))</formula>
    </cfRule>
  </conditionalFormatting>
  <conditionalFormatting sqref="I32:Y32">
    <cfRule type="expression" dxfId="155" priority="156" stopIfTrue="1">
      <formula>OR(TRIM($I32)="", NOT(OR(IFERROR(SEARCH(" ",$I32),0)&gt;0, IFERROR(SEARCH("　",$I32),0)&gt;0)))</formula>
    </cfRule>
  </conditionalFormatting>
  <conditionalFormatting sqref="I34:M34">
    <cfRule type="expression" dxfId="154" priority="155" stopIfTrue="1">
      <formula>NOT(AND(TRIM($I34)&lt;&gt;"",ISNUMBER(VALUE(SUBSTITUTE($I34,"-",""))), IFERROR(SEARCH("-",$I34),0)&gt;0))</formula>
    </cfRule>
  </conditionalFormatting>
  <conditionalFormatting sqref="I36:M36">
    <cfRule type="expression" dxfId="153" priority="154" stopIfTrue="1">
      <formula>$A36&lt;&gt;0</formula>
    </cfRule>
  </conditionalFormatting>
  <conditionalFormatting sqref="I38:Y38">
    <cfRule type="expression" dxfId="152" priority="153" stopIfTrue="1">
      <formula>AND(TRIM($I38)&lt;&gt;"", NOT(IFERROR(SEARCH("@",$I38),0)&gt;0))</formula>
    </cfRule>
  </conditionalFormatting>
  <conditionalFormatting sqref="I40:M40">
    <cfRule type="expression" dxfId="151" priority="152" stopIfTrue="1">
      <formula>AND($I40&lt;&gt;"一致する", $I40&lt;&gt;"一致しない")</formula>
    </cfRule>
  </conditionalFormatting>
  <conditionalFormatting sqref="I63:M63">
    <cfRule type="expression" dxfId="150" priority="151" stopIfTrue="1">
      <formula>AND($I63&lt;&gt;"しない", $I63&lt;&gt;"する")</formula>
    </cfRule>
  </conditionalFormatting>
  <conditionalFormatting sqref="I69:M69">
    <cfRule type="expression" dxfId="149" priority="150" stopIfTrue="1">
      <formula>OR(AND($I63="する",TRIM($I69)=""),AND($I63="しない",NOT(ISBLANK($I69))))</formula>
    </cfRule>
  </conditionalFormatting>
  <conditionalFormatting sqref="I71:Y71">
    <cfRule type="expression" dxfId="148" priority="149" stopIfTrue="1">
      <formula>OR(AND($I63="する",AND($I71&lt;&gt;"", OR(ISERROR(FIND("@"&amp;LEFT($I71,3)&amp;"@", 都道府県3))=FALSE, ISERROR(FIND("@"&amp;LEFT($I71,4)&amp;"@",都道府県4))=FALSE))=FALSE),AND($I63="しない",NOT(ISBLANK($I71))))</formula>
    </cfRule>
  </conditionalFormatting>
  <conditionalFormatting sqref="I73:Y73">
    <cfRule type="expression" dxfId="147" priority="148" stopIfTrue="1">
      <formula>OR(AND($I63="する",TRIM($I73)=""),AND($I63="しない",NOT(ISBLANK($I73))))</formula>
    </cfRule>
  </conditionalFormatting>
  <conditionalFormatting sqref="I75:Y75">
    <cfRule type="expression" dxfId="146" priority="147" stopIfTrue="1">
      <formula>OR(AND($I63="する",TRIM($I75)=""),AND($I63="しない",NOT(ISBLANK($I75))))</formula>
    </cfRule>
  </conditionalFormatting>
  <conditionalFormatting sqref="I77:Y77">
    <cfRule type="expression" dxfId="145" priority="146" stopIfTrue="1">
      <formula>OR(AND($I63="する",TRIM($I77)=""),AND($I63="しない",NOT(ISBLANK($I77))))</formula>
    </cfRule>
  </conditionalFormatting>
  <conditionalFormatting sqref="I79:Y79">
    <cfRule type="expression" dxfId="144" priority="145" stopIfTrue="1">
      <formula>OR(AND($I63="する",OR(TRIM($I79)="", NOT(OR(IFERROR(SEARCH(" ",$I79),0)&gt;0, IFERROR(SEARCH("　",$I79),0)&gt;0)))),AND($I63="しない",NOT(ISBLANK($I79))))</formula>
    </cfRule>
  </conditionalFormatting>
  <conditionalFormatting sqref="I81:Y81">
    <cfRule type="expression" dxfId="143" priority="144" stopIfTrue="1">
      <formula>OR(AND($I63="する",OR(TRIM($I81)="", NOT(OR(IFERROR(SEARCH(" ",$I81),0)&gt;0, IFERROR(SEARCH("　",$I81),0)&gt;0)))),AND($I63="しない",NOT(ISBLANK($I81))))</formula>
    </cfRule>
  </conditionalFormatting>
  <conditionalFormatting sqref="I83:M83">
    <cfRule type="expression" dxfId="142" priority="143" stopIfTrue="1">
      <formula>OR(AND($I63="する",NOT(AND(TRIM($I83)&lt;&gt;"",ISNUMBER(VALUE(SUBSTITUTE($I83,"-",""))),IFERROR(SEARCH("-",$I83),0)&gt;0))), AND($I63="しない",NOT(ISBLANK($I83))))</formula>
    </cfRule>
  </conditionalFormatting>
  <conditionalFormatting sqref="P83">
    <cfRule type="expression" dxfId="141" priority="142" stopIfTrue="1">
      <formula>AND($I63="しない",NOT(ISBLANK($P83)))</formula>
    </cfRule>
  </conditionalFormatting>
  <conditionalFormatting sqref="I85:M85">
    <cfRule type="expression" dxfId="140" priority="141" stopIfTrue="1">
      <formula>$A85&lt;&gt;0</formula>
    </cfRule>
  </conditionalFormatting>
  <conditionalFormatting sqref="I87:Y87">
    <cfRule type="expression" dxfId="139" priority="140" stopIfTrue="1">
      <formula>OR(AND($I63="する",AND(TRIM($I87)&lt;&gt;"",NOT(IFERROR(SEARCH("@",$I87),0)&gt;0))),AND($I63="しない",NOT(ISBLANK($I87))))</formula>
    </cfRule>
  </conditionalFormatting>
  <conditionalFormatting sqref="I112:Y112">
    <cfRule type="expression" dxfId="138" priority="139" stopIfTrue="1">
      <formula>$A112&lt;&gt;0</formula>
    </cfRule>
  </conditionalFormatting>
  <conditionalFormatting sqref="I114:Y114">
    <cfRule type="expression" dxfId="137" priority="138" stopIfTrue="1">
      <formula>$A114&lt;&gt;0</formula>
    </cfRule>
  </conditionalFormatting>
  <conditionalFormatting sqref="I116:Y116">
    <cfRule type="expression" dxfId="136" priority="137" stopIfTrue="1">
      <formula>$A116&lt;&gt;0</formula>
    </cfRule>
  </conditionalFormatting>
  <conditionalFormatting sqref="I118:M118">
    <cfRule type="expression" dxfId="135" priority="136" stopIfTrue="1">
      <formula>$A118&lt;&gt;0</formula>
    </cfRule>
  </conditionalFormatting>
  <conditionalFormatting sqref="I120:Y120">
    <cfRule type="expression" dxfId="134" priority="135" stopIfTrue="1">
      <formula>$A120&lt;&gt;0</formula>
    </cfRule>
  </conditionalFormatting>
  <conditionalFormatting sqref="I122:M122">
    <cfRule type="expression" dxfId="133" priority="134" stopIfTrue="1">
      <formula>$A122&lt;&gt;0</formula>
    </cfRule>
  </conditionalFormatting>
  <conditionalFormatting sqref="I124:M124">
    <cfRule type="expression" dxfId="132" priority="133" stopIfTrue="1">
      <formula>$A124&lt;&gt;0</formula>
    </cfRule>
  </conditionalFormatting>
  <conditionalFormatting sqref="I126:Y126">
    <cfRule type="expression" dxfId="131" priority="132" stopIfTrue="1">
      <formula>$A126&lt;&gt;0</formula>
    </cfRule>
  </conditionalFormatting>
  <conditionalFormatting sqref="I153:M153">
    <cfRule type="expression" dxfId="130" priority="131" stopIfTrue="1">
      <formula>AND($I153&lt;&gt;"しない", $I153&lt;&gt;"する")</formula>
    </cfRule>
  </conditionalFormatting>
  <conditionalFormatting sqref="I155:Y155">
    <cfRule type="expression" dxfId="129" priority="130" stopIfTrue="1">
      <formula>$A155&lt;&gt;0</formula>
    </cfRule>
  </conditionalFormatting>
  <conditionalFormatting sqref="I157:Y157">
    <cfRule type="expression" dxfId="128" priority="129" stopIfTrue="1">
      <formula>$A157&lt;&gt;0</formula>
    </cfRule>
  </conditionalFormatting>
  <conditionalFormatting sqref="I159:M159">
    <cfRule type="expression" dxfId="127" priority="128" stopIfTrue="1">
      <formula>$A159&lt;&gt;0</formula>
    </cfRule>
  </conditionalFormatting>
  <conditionalFormatting sqref="I163:Y163">
    <cfRule type="expression" dxfId="126" priority="127" stopIfTrue="1">
      <formula>$A163&lt;&gt;0</formula>
    </cfRule>
  </conditionalFormatting>
  <conditionalFormatting sqref="I165:M165">
    <cfRule type="expression" dxfId="125" priority="126" stopIfTrue="1">
      <formula>$A165&lt;&gt;0</formula>
    </cfRule>
  </conditionalFormatting>
  <conditionalFormatting sqref="I167:M167">
    <cfRule type="expression" dxfId="124" priority="125" stopIfTrue="1">
      <formula>AND($I153="する",AND(TRIM($I167)&lt;&gt;"",NOT(AND(ISNUMBER(VALUE(SUBSTITUTE($I167,"-",""))),IFERROR(SEARCH("-",$I167),0)&gt;0))))</formula>
    </cfRule>
  </conditionalFormatting>
  <conditionalFormatting sqref="I169:Y169">
    <cfRule type="expression" dxfId="123" priority="124" stopIfTrue="1">
      <formula>AND($I153="する",AND(TRIM($I169)&lt;&gt;"", NOT(IFERROR(SEARCH("@",$I169),0)&gt;0)))</formula>
    </cfRule>
  </conditionalFormatting>
  <conditionalFormatting sqref="K179:M179">
    <cfRule type="expression" dxfId="122" priority="123" stopIfTrue="1">
      <formula>$A178&lt;&gt;0</formula>
    </cfRule>
  </conditionalFormatting>
  <conditionalFormatting sqref="K180:M180">
    <cfRule type="expression" dxfId="121" priority="122" stopIfTrue="1">
      <formula>$A178&lt;&gt;0</formula>
    </cfRule>
  </conditionalFormatting>
  <conditionalFormatting sqref="N180:V180">
    <cfRule type="expression" dxfId="120" priority="121" stopIfTrue="1">
      <formula>$A180&lt;&gt;0</formula>
    </cfRule>
  </conditionalFormatting>
  <conditionalFormatting sqref="K181:M181">
    <cfRule type="expression" dxfId="119" priority="120" stopIfTrue="1">
      <formula>$A178&lt;&gt;0</formula>
    </cfRule>
  </conditionalFormatting>
  <conditionalFormatting sqref="N181:V181">
    <cfRule type="expression" dxfId="118" priority="119" stopIfTrue="1">
      <formula>$A181&lt;&gt;0</formula>
    </cfRule>
  </conditionalFormatting>
  <conditionalFormatting sqref="K182:M183">
    <cfRule type="expression" dxfId="117" priority="118" stopIfTrue="1">
      <formula>$A178&lt;&gt;0</formula>
    </cfRule>
  </conditionalFormatting>
  <conditionalFormatting sqref="N182:V182">
    <cfRule type="expression" dxfId="116" priority="117" stopIfTrue="1">
      <formula>AND($A182&lt;&gt;0,TRIM($N182)="")</formula>
    </cfRule>
  </conditionalFormatting>
  <conditionalFormatting sqref="W182:X182">
    <cfRule type="expression" dxfId="115" priority="116" stopIfTrue="1">
      <formula>AND($A182&lt;&gt;0,TRIM($W182)="")</formula>
    </cfRule>
  </conditionalFormatting>
  <conditionalFormatting sqref="I185:M185">
    <cfRule type="expression" dxfId="114" priority="115" stopIfTrue="1">
      <formula>$A185&lt;&gt;0</formula>
    </cfRule>
  </conditionalFormatting>
  <conditionalFormatting sqref="I187:M187">
    <cfRule type="expression" dxfId="113" priority="114" stopIfTrue="1">
      <formula>$A187&lt;&gt;0</formula>
    </cfRule>
  </conditionalFormatting>
  <conditionalFormatting sqref="X196:Y196">
    <cfRule type="expression" dxfId="112" priority="113" stopIfTrue="1">
      <formula>$A196&lt;&gt;0</formula>
    </cfRule>
  </conditionalFormatting>
  <conditionalFormatting sqref="X197:Y197">
    <cfRule type="expression" dxfId="111" priority="112" stopIfTrue="1">
      <formula>$A197&lt;&gt;0</formula>
    </cfRule>
  </conditionalFormatting>
  <conditionalFormatting sqref="X198:Y198">
    <cfRule type="expression" dxfId="110" priority="111" stopIfTrue="1">
      <formula>$A198&lt;&gt;0</formula>
    </cfRule>
  </conditionalFormatting>
  <conditionalFormatting sqref="X199:Y199">
    <cfRule type="expression" dxfId="109" priority="110" stopIfTrue="1">
      <formula>$A199&lt;&gt;0</formula>
    </cfRule>
  </conditionalFormatting>
  <conditionalFormatting sqref="X200:Y200">
    <cfRule type="expression" dxfId="108" priority="109" stopIfTrue="1">
      <formula>$A200&lt;&gt;0</formula>
    </cfRule>
  </conditionalFormatting>
  <conditionalFormatting sqref="X201:Y201">
    <cfRule type="expression" dxfId="107" priority="108" stopIfTrue="1">
      <formula>$A201&lt;&gt;0</formula>
    </cfRule>
  </conditionalFormatting>
  <conditionalFormatting sqref="X202:Y202">
    <cfRule type="expression" dxfId="106" priority="107" stopIfTrue="1">
      <formula>$A202&lt;&gt;0</formula>
    </cfRule>
  </conditionalFormatting>
  <conditionalFormatting sqref="X203:Y203">
    <cfRule type="expression" dxfId="105" priority="106" stopIfTrue="1">
      <formula>$A203&lt;&gt;0</formula>
    </cfRule>
  </conditionalFormatting>
  <conditionalFormatting sqref="X204:Y204">
    <cfRule type="expression" dxfId="104" priority="105" stopIfTrue="1">
      <formula>$A204&lt;&gt;0</formula>
    </cfRule>
  </conditionalFormatting>
  <conditionalFormatting sqref="X205:Y205">
    <cfRule type="expression" dxfId="103" priority="104" stopIfTrue="1">
      <formula>$A205&lt;&gt;0</formula>
    </cfRule>
  </conditionalFormatting>
  <conditionalFormatting sqref="X206:Y206">
    <cfRule type="expression" dxfId="102" priority="103" stopIfTrue="1">
      <formula>$A206&lt;&gt;0</formula>
    </cfRule>
  </conditionalFormatting>
  <conditionalFormatting sqref="X207:Y207">
    <cfRule type="expression" dxfId="101" priority="102" stopIfTrue="1">
      <formula>$A207&lt;&gt;0</formula>
    </cfRule>
  </conditionalFormatting>
  <conditionalFormatting sqref="X208:Y208">
    <cfRule type="expression" dxfId="100" priority="101" stopIfTrue="1">
      <formula>$A208&lt;&gt;0</formula>
    </cfRule>
  </conditionalFormatting>
  <conditionalFormatting sqref="X209:Y209">
    <cfRule type="expression" dxfId="99" priority="100" stopIfTrue="1">
      <formula>$A209&lt;&gt;0</formula>
    </cfRule>
  </conditionalFormatting>
  <conditionalFormatting sqref="X210:Y210">
    <cfRule type="expression" dxfId="98" priority="99" stopIfTrue="1">
      <formula>$A210&lt;&gt;0</formula>
    </cfRule>
  </conditionalFormatting>
  <conditionalFormatting sqref="X211:Y211">
    <cfRule type="expression" dxfId="97" priority="98" stopIfTrue="1">
      <formula>$A211&lt;&gt;0</formula>
    </cfRule>
  </conditionalFormatting>
  <conditionalFormatting sqref="X214:Y214">
    <cfRule type="expression" dxfId="96" priority="97" stopIfTrue="1">
      <formula>$A214&lt;&gt;0</formula>
    </cfRule>
  </conditionalFormatting>
  <conditionalFormatting sqref="X215:Y215">
    <cfRule type="expression" dxfId="95" priority="96" stopIfTrue="1">
      <formula>$A215&lt;&gt;0</formula>
    </cfRule>
  </conditionalFormatting>
  <conditionalFormatting sqref="X216:Y216">
    <cfRule type="expression" dxfId="94" priority="95" stopIfTrue="1">
      <formula>$A216&lt;&gt;0</formula>
    </cfRule>
  </conditionalFormatting>
  <conditionalFormatting sqref="X217:Y217">
    <cfRule type="expression" dxfId="93" priority="94" stopIfTrue="1">
      <formula>$A217&lt;&gt;0</formula>
    </cfRule>
  </conditionalFormatting>
  <conditionalFormatting sqref="X218:Y218">
    <cfRule type="expression" dxfId="92" priority="93" stopIfTrue="1">
      <formula>$A218&lt;&gt;0</formula>
    </cfRule>
  </conditionalFormatting>
  <conditionalFormatting sqref="X219:Y219">
    <cfRule type="expression" dxfId="91" priority="92" stopIfTrue="1">
      <formula>$A219&lt;&gt;0</formula>
    </cfRule>
  </conditionalFormatting>
  <conditionalFormatting sqref="X220:Y220">
    <cfRule type="expression" dxfId="90" priority="91" stopIfTrue="1">
      <formula>$A220&lt;&gt;0</formula>
    </cfRule>
  </conditionalFormatting>
  <conditionalFormatting sqref="X221:Y221">
    <cfRule type="expression" dxfId="89" priority="90" stopIfTrue="1">
      <formula>$A221&lt;&gt;0</formula>
    </cfRule>
  </conditionalFormatting>
  <conditionalFormatting sqref="X222:Y222">
    <cfRule type="expression" dxfId="88" priority="89" stopIfTrue="1">
      <formula>$A222&lt;&gt;0</formula>
    </cfRule>
  </conditionalFormatting>
  <conditionalFormatting sqref="X223:Y223">
    <cfRule type="expression" dxfId="87" priority="88" stopIfTrue="1">
      <formula>$A223&lt;&gt;0</formula>
    </cfRule>
  </conditionalFormatting>
  <conditionalFormatting sqref="X224:Y224">
    <cfRule type="expression" dxfId="86" priority="87" stopIfTrue="1">
      <formula>$A224&lt;&gt;0</formula>
    </cfRule>
  </conditionalFormatting>
  <conditionalFormatting sqref="X225:Y225">
    <cfRule type="expression" dxfId="85" priority="86" stopIfTrue="1">
      <formula>$A225&lt;&gt;0</formula>
    </cfRule>
  </conditionalFormatting>
  <conditionalFormatting sqref="X226:Y226">
    <cfRule type="expression" dxfId="84" priority="85" stopIfTrue="1">
      <formula>$A226&lt;&gt;0</formula>
    </cfRule>
  </conditionalFormatting>
  <conditionalFormatting sqref="X227:Y227">
    <cfRule type="expression" dxfId="83" priority="84" stopIfTrue="1">
      <formula>$A227&lt;&gt;0</formula>
    </cfRule>
  </conditionalFormatting>
  <conditionalFormatting sqref="X228:Y228">
    <cfRule type="expression" dxfId="82" priority="83" stopIfTrue="1">
      <formula>$A228&lt;&gt;0</formula>
    </cfRule>
  </conditionalFormatting>
  <conditionalFormatting sqref="X229:Y229">
    <cfRule type="expression" dxfId="81" priority="82" stopIfTrue="1">
      <formula>$A229&lt;&gt;0</formula>
    </cfRule>
  </conditionalFormatting>
  <conditionalFormatting sqref="X230:Y230">
    <cfRule type="expression" dxfId="80" priority="81" stopIfTrue="1">
      <formula>$A230&lt;&gt;0</formula>
    </cfRule>
  </conditionalFormatting>
  <conditionalFormatting sqref="X231:Y231">
    <cfRule type="expression" dxfId="79" priority="80" stopIfTrue="1">
      <formula>$A231&lt;&gt;0</formula>
    </cfRule>
  </conditionalFormatting>
  <conditionalFormatting sqref="X232:Y232">
    <cfRule type="expression" dxfId="78" priority="79" stopIfTrue="1">
      <formula>$A232&lt;&gt;0</formula>
    </cfRule>
  </conditionalFormatting>
  <conditionalFormatting sqref="X233:Y233">
    <cfRule type="expression" dxfId="77" priority="78" stopIfTrue="1">
      <formula>$A233&lt;&gt;0</formula>
    </cfRule>
  </conditionalFormatting>
  <conditionalFormatting sqref="X234:Y234">
    <cfRule type="expression" dxfId="76" priority="77" stopIfTrue="1">
      <formula>$A234&lt;&gt;0</formula>
    </cfRule>
  </conditionalFormatting>
  <conditionalFormatting sqref="X235:Y235">
    <cfRule type="expression" dxfId="75" priority="76" stopIfTrue="1">
      <formula>$A235&lt;&gt;0</formula>
    </cfRule>
  </conditionalFormatting>
  <conditionalFormatting sqref="X236:Y236">
    <cfRule type="expression" dxfId="74" priority="75" stopIfTrue="1">
      <formula>$A236&lt;&gt;0</formula>
    </cfRule>
  </conditionalFormatting>
  <conditionalFormatting sqref="X237:Y237">
    <cfRule type="expression" dxfId="73" priority="74" stopIfTrue="1">
      <formula>$A237&lt;&gt;0</formula>
    </cfRule>
  </conditionalFormatting>
  <conditionalFormatting sqref="X238:Y238">
    <cfRule type="expression" dxfId="72" priority="73" stopIfTrue="1">
      <formula>$A238&lt;&gt;0</formula>
    </cfRule>
  </conditionalFormatting>
  <conditionalFormatting sqref="X239:Y239">
    <cfRule type="expression" dxfId="71" priority="72" stopIfTrue="1">
      <formula>$A239&lt;&gt;0</formula>
    </cfRule>
  </conditionalFormatting>
  <conditionalFormatting sqref="X240:Y240">
    <cfRule type="expression" dxfId="70" priority="71" stopIfTrue="1">
      <formula>$A240&lt;&gt;0</formula>
    </cfRule>
  </conditionalFormatting>
  <conditionalFormatting sqref="X241:Y241">
    <cfRule type="expression" dxfId="69" priority="70" stopIfTrue="1">
      <formula>$A241&lt;&gt;0</formula>
    </cfRule>
  </conditionalFormatting>
  <conditionalFormatting sqref="X242:Y242">
    <cfRule type="expression" dxfId="68" priority="69" stopIfTrue="1">
      <formula>$A242&lt;&gt;0</formula>
    </cfRule>
  </conditionalFormatting>
  <conditionalFormatting sqref="X243:Y243">
    <cfRule type="expression" dxfId="67" priority="68" stopIfTrue="1">
      <formula>$A243&lt;&gt;0</formula>
    </cfRule>
  </conditionalFormatting>
  <conditionalFormatting sqref="X245:Y245">
    <cfRule type="expression" dxfId="66" priority="67" stopIfTrue="1">
      <formula>$A245&lt;&gt;0</formula>
    </cfRule>
  </conditionalFormatting>
  <conditionalFormatting sqref="X246:Y246">
    <cfRule type="expression" dxfId="65" priority="66" stopIfTrue="1">
      <formula>$A246&lt;&gt;0</formula>
    </cfRule>
  </conditionalFormatting>
  <conditionalFormatting sqref="X248:Y248">
    <cfRule type="expression" dxfId="64" priority="65" stopIfTrue="1">
      <formula>$A248&lt;&gt;0</formula>
    </cfRule>
  </conditionalFormatting>
  <conditionalFormatting sqref="X249:Y249">
    <cfRule type="expression" dxfId="63" priority="64" stopIfTrue="1">
      <formula>$A249&lt;&gt;0</formula>
    </cfRule>
  </conditionalFormatting>
  <conditionalFormatting sqref="I258:M258">
    <cfRule type="expression" dxfId="62" priority="63" stopIfTrue="1">
      <formula>TRIM($I258)=""</formula>
    </cfRule>
  </conditionalFormatting>
  <conditionalFormatting sqref="P258">
    <cfRule type="expression" dxfId="61" priority="62" stopIfTrue="1">
      <formula>OR(NOT(ISNUMBER(VALUE(P258))), TRIM(P258)="", LEN(P258)&lt;&gt;6)</formula>
    </cfRule>
  </conditionalFormatting>
  <conditionalFormatting sqref="I260:M260">
    <cfRule type="expression" dxfId="60" priority="61" stopIfTrue="1">
      <formula>$A260&lt;&gt;0</formula>
    </cfRule>
  </conditionalFormatting>
  <conditionalFormatting sqref="L265:M265">
    <cfRule type="expression" dxfId="59" priority="60" stopIfTrue="1">
      <formula>希望&lt;&gt;0</formula>
    </cfRule>
  </conditionalFormatting>
  <conditionalFormatting sqref="N265:P265">
    <cfRule type="expression" dxfId="58" priority="59" stopIfTrue="1">
      <formula>$A265&lt;&gt;0</formula>
    </cfRule>
  </conditionalFormatting>
  <conditionalFormatting sqref="L266:M266">
    <cfRule type="expression" dxfId="57" priority="58" stopIfTrue="1">
      <formula>希望&lt;&gt;0</formula>
    </cfRule>
  </conditionalFormatting>
  <conditionalFormatting sqref="N266:P266">
    <cfRule type="expression" dxfId="56" priority="57" stopIfTrue="1">
      <formula>$A266&lt;&gt;0</formula>
    </cfRule>
  </conditionalFormatting>
  <conditionalFormatting sqref="L267:M267">
    <cfRule type="expression" dxfId="55" priority="56" stopIfTrue="1">
      <formula>希望&lt;&gt;0</formula>
    </cfRule>
  </conditionalFormatting>
  <conditionalFormatting sqref="N267:P267">
    <cfRule type="expression" dxfId="54" priority="55" stopIfTrue="1">
      <formula>$A267&lt;&gt;0</formula>
    </cfRule>
  </conditionalFormatting>
  <conditionalFormatting sqref="L268:M268">
    <cfRule type="expression" dxfId="53" priority="54" stopIfTrue="1">
      <formula>希望&lt;&gt;0</formula>
    </cfRule>
  </conditionalFormatting>
  <conditionalFormatting sqref="N268:P268">
    <cfRule type="expression" dxfId="52" priority="53" stopIfTrue="1">
      <formula>$A268&lt;&gt;0</formula>
    </cfRule>
  </conditionalFormatting>
  <conditionalFormatting sqref="L269:M269">
    <cfRule type="expression" dxfId="51" priority="52" stopIfTrue="1">
      <formula>希望&lt;&gt;0</formula>
    </cfRule>
  </conditionalFormatting>
  <conditionalFormatting sqref="N269:P269">
    <cfRule type="expression" dxfId="50" priority="51" stopIfTrue="1">
      <formula>$A269&lt;&gt;0</formula>
    </cfRule>
  </conditionalFormatting>
  <conditionalFormatting sqref="L270:M270">
    <cfRule type="expression" dxfId="49" priority="50" stopIfTrue="1">
      <formula>希望&lt;&gt;0</formula>
    </cfRule>
  </conditionalFormatting>
  <conditionalFormatting sqref="N270:P270">
    <cfRule type="expression" dxfId="48" priority="49" stopIfTrue="1">
      <formula>$A270&lt;&gt;0</formula>
    </cfRule>
  </conditionalFormatting>
  <conditionalFormatting sqref="L271:M271">
    <cfRule type="expression" dxfId="47" priority="48" stopIfTrue="1">
      <formula>希望&lt;&gt;0</formula>
    </cfRule>
  </conditionalFormatting>
  <conditionalFormatting sqref="N271:P271">
    <cfRule type="expression" dxfId="46" priority="47" stopIfTrue="1">
      <formula>$A271&lt;&gt;0</formula>
    </cfRule>
  </conditionalFormatting>
  <conditionalFormatting sqref="L272:M272">
    <cfRule type="expression" dxfId="45" priority="46" stopIfTrue="1">
      <formula>希望&lt;&gt;0</formula>
    </cfRule>
  </conditionalFormatting>
  <conditionalFormatting sqref="N272:P272">
    <cfRule type="expression" dxfId="44" priority="45" stopIfTrue="1">
      <formula>$A272&lt;&gt;0</formula>
    </cfRule>
  </conditionalFormatting>
  <conditionalFormatting sqref="L273:M273">
    <cfRule type="expression" dxfId="43" priority="44" stopIfTrue="1">
      <formula>希望&lt;&gt;0</formula>
    </cfRule>
  </conditionalFormatting>
  <conditionalFormatting sqref="N273:P273">
    <cfRule type="expression" dxfId="42" priority="43" stopIfTrue="1">
      <formula>$A273&lt;&gt;0</formula>
    </cfRule>
  </conditionalFormatting>
  <conditionalFormatting sqref="L274:M274">
    <cfRule type="expression" dxfId="41" priority="42" stopIfTrue="1">
      <formula>希望&lt;&gt;0</formula>
    </cfRule>
  </conditionalFormatting>
  <conditionalFormatting sqref="N274:P274">
    <cfRule type="expression" dxfId="40" priority="41" stopIfTrue="1">
      <formula>$A274&lt;&gt;0</formula>
    </cfRule>
  </conditionalFormatting>
  <conditionalFormatting sqref="L275:M275">
    <cfRule type="expression" dxfId="39" priority="40" stopIfTrue="1">
      <formula>希望&lt;&gt;0</formula>
    </cfRule>
  </conditionalFormatting>
  <conditionalFormatting sqref="N275:P275">
    <cfRule type="expression" dxfId="38" priority="39" stopIfTrue="1">
      <formula>$A275&lt;&gt;0</formula>
    </cfRule>
  </conditionalFormatting>
  <conditionalFormatting sqref="L276:M276">
    <cfRule type="expression" dxfId="37" priority="38" stopIfTrue="1">
      <formula>希望&lt;&gt;0</formula>
    </cfRule>
  </conditionalFormatting>
  <conditionalFormatting sqref="N276:P276">
    <cfRule type="expression" dxfId="36" priority="37" stopIfTrue="1">
      <formula>$A276&lt;&gt;0</formula>
    </cfRule>
  </conditionalFormatting>
  <conditionalFormatting sqref="L277:M277">
    <cfRule type="expression" dxfId="35" priority="36" stopIfTrue="1">
      <formula>希望&lt;&gt;0</formula>
    </cfRule>
  </conditionalFormatting>
  <conditionalFormatting sqref="N277:P277">
    <cfRule type="expression" dxfId="34" priority="35" stopIfTrue="1">
      <formula>$A277&lt;&gt;0</formula>
    </cfRule>
  </conditionalFormatting>
  <conditionalFormatting sqref="L278:M278">
    <cfRule type="expression" dxfId="33" priority="34" stopIfTrue="1">
      <formula>希望&lt;&gt;0</formula>
    </cfRule>
  </conditionalFormatting>
  <conditionalFormatting sqref="N278:P278">
    <cfRule type="expression" dxfId="32" priority="33" stopIfTrue="1">
      <formula>$A278&lt;&gt;0</formula>
    </cfRule>
  </conditionalFormatting>
  <conditionalFormatting sqref="L279:M279">
    <cfRule type="expression" dxfId="31" priority="32" stopIfTrue="1">
      <formula>希望&lt;&gt;0</formula>
    </cfRule>
  </conditionalFormatting>
  <conditionalFormatting sqref="N279:P279">
    <cfRule type="expression" dxfId="30" priority="31" stopIfTrue="1">
      <formula>$A279&lt;&gt;0</formula>
    </cfRule>
  </conditionalFormatting>
  <conditionalFormatting sqref="L280:M280">
    <cfRule type="expression" dxfId="29" priority="30" stopIfTrue="1">
      <formula>希望&lt;&gt;0</formula>
    </cfRule>
  </conditionalFormatting>
  <conditionalFormatting sqref="N280:P280">
    <cfRule type="expression" dxfId="28" priority="29" stopIfTrue="1">
      <formula>$A280&lt;&gt;0</formula>
    </cfRule>
  </conditionalFormatting>
  <conditionalFormatting sqref="L281:M281">
    <cfRule type="expression" dxfId="27" priority="28" stopIfTrue="1">
      <formula>希望&lt;&gt;0</formula>
    </cfRule>
  </conditionalFormatting>
  <conditionalFormatting sqref="N281:P281">
    <cfRule type="expression" dxfId="26" priority="27" stopIfTrue="1">
      <formula>$A281&lt;&gt;0</formula>
    </cfRule>
  </conditionalFormatting>
  <conditionalFormatting sqref="L282:M282">
    <cfRule type="expression" dxfId="25" priority="26" stopIfTrue="1">
      <formula>希望&lt;&gt;0</formula>
    </cfRule>
  </conditionalFormatting>
  <conditionalFormatting sqref="N282:P282">
    <cfRule type="expression" dxfId="24" priority="25" stopIfTrue="1">
      <formula>$A282&lt;&gt;0</formula>
    </cfRule>
  </conditionalFormatting>
  <conditionalFormatting sqref="L283:M283">
    <cfRule type="expression" dxfId="23" priority="24" stopIfTrue="1">
      <formula>希望&lt;&gt;0</formula>
    </cfRule>
  </conditionalFormatting>
  <conditionalFormatting sqref="N283:P283">
    <cfRule type="expression" dxfId="22" priority="23" stopIfTrue="1">
      <formula>$A283&lt;&gt;0</formula>
    </cfRule>
  </conditionalFormatting>
  <conditionalFormatting sqref="L284:M284">
    <cfRule type="expression" dxfId="21" priority="22" stopIfTrue="1">
      <formula>希望&lt;&gt;0</formula>
    </cfRule>
  </conditionalFormatting>
  <conditionalFormatting sqref="N284:P284">
    <cfRule type="expression" dxfId="20" priority="21" stopIfTrue="1">
      <formula>$A284&lt;&gt;0</formula>
    </cfRule>
  </conditionalFormatting>
  <conditionalFormatting sqref="L285:M285">
    <cfRule type="expression" dxfId="19" priority="20" stopIfTrue="1">
      <formula>希望&lt;&gt;0</formula>
    </cfRule>
  </conditionalFormatting>
  <conditionalFormatting sqref="N285:P285">
    <cfRule type="expression" dxfId="18" priority="19" stopIfTrue="1">
      <formula>$A285&lt;&gt;0</formula>
    </cfRule>
  </conditionalFormatting>
  <conditionalFormatting sqref="L286:M286">
    <cfRule type="expression" dxfId="17" priority="18" stopIfTrue="1">
      <formula>希望&lt;&gt;0</formula>
    </cfRule>
  </conditionalFormatting>
  <conditionalFormatting sqref="N286:P286">
    <cfRule type="expression" dxfId="16" priority="17" stopIfTrue="1">
      <formula>$A286&lt;&gt;0</formula>
    </cfRule>
  </conditionalFormatting>
  <conditionalFormatting sqref="L287:M287">
    <cfRule type="expression" dxfId="15" priority="16" stopIfTrue="1">
      <formula>希望&lt;&gt;0</formula>
    </cfRule>
  </conditionalFormatting>
  <conditionalFormatting sqref="N287:P287">
    <cfRule type="expression" dxfId="14" priority="15" stopIfTrue="1">
      <formula>$A287&lt;&gt;0</formula>
    </cfRule>
  </conditionalFormatting>
  <conditionalFormatting sqref="L288:M288">
    <cfRule type="expression" dxfId="13" priority="14" stopIfTrue="1">
      <formula>希望&lt;&gt;0</formula>
    </cfRule>
  </conditionalFormatting>
  <conditionalFormatting sqref="N288:P288">
    <cfRule type="expression" dxfId="12" priority="13" stopIfTrue="1">
      <formula>$A288&lt;&gt;0</formula>
    </cfRule>
  </conditionalFormatting>
  <conditionalFormatting sqref="L289:M289">
    <cfRule type="expression" dxfId="11" priority="12" stopIfTrue="1">
      <formula>希望&lt;&gt;0</formula>
    </cfRule>
  </conditionalFormatting>
  <conditionalFormatting sqref="N289:P289">
    <cfRule type="expression" dxfId="10" priority="11" stopIfTrue="1">
      <formula>$A289&lt;&gt;0</formula>
    </cfRule>
  </conditionalFormatting>
  <conditionalFormatting sqref="L290:M290">
    <cfRule type="expression" dxfId="9" priority="10" stopIfTrue="1">
      <formula>希望&lt;&gt;0</formula>
    </cfRule>
  </conditionalFormatting>
  <conditionalFormatting sqref="N290:P290">
    <cfRule type="expression" dxfId="8" priority="9" stopIfTrue="1">
      <formula>$A290&lt;&gt;0</formula>
    </cfRule>
  </conditionalFormatting>
  <conditionalFormatting sqref="L291:M291">
    <cfRule type="expression" dxfId="7" priority="8" stopIfTrue="1">
      <formula>希望&lt;&gt;0</formula>
    </cfRule>
  </conditionalFormatting>
  <conditionalFormatting sqref="N291:P291">
    <cfRule type="expression" dxfId="6" priority="7" stopIfTrue="1">
      <formula>$A291&lt;&gt;0</formula>
    </cfRule>
  </conditionalFormatting>
  <conditionalFormatting sqref="L292:M292">
    <cfRule type="expression" dxfId="5" priority="6" stopIfTrue="1">
      <formula>希望&lt;&gt;0</formula>
    </cfRule>
  </conditionalFormatting>
  <conditionalFormatting sqref="N292:P292">
    <cfRule type="expression" dxfId="4" priority="5" stopIfTrue="1">
      <formula>$A292&lt;&gt;0</formula>
    </cfRule>
  </conditionalFormatting>
  <conditionalFormatting sqref="L293:M293">
    <cfRule type="expression" dxfId="3" priority="4" stopIfTrue="1">
      <formula>希望&lt;&gt;0</formula>
    </cfRule>
  </conditionalFormatting>
  <conditionalFormatting sqref="N293:P293">
    <cfRule type="expression" dxfId="2" priority="3" stopIfTrue="1">
      <formula>$A293&lt;&gt;0</formula>
    </cfRule>
  </conditionalFormatting>
  <conditionalFormatting sqref="L294:M294">
    <cfRule type="expression" dxfId="1" priority="2" stopIfTrue="1">
      <formula>希望&lt;&gt;0</formula>
    </cfRule>
  </conditionalFormatting>
  <conditionalFormatting sqref="N294:P294">
    <cfRule type="expression" dxfId="0" priority="1" stopIfTrue="1">
      <formula>$A294&lt;&gt;0</formula>
    </cfRule>
  </conditionalFormatting>
  <dataValidations count="167">
    <dataValidation type="whole" imeMode="halfAlpha" allowBlank="1" showInputMessage="1" showErrorMessage="1" error="7桁の数字を入力してください" sqref="I20:M20" xr:uid="{5CE0AC05-9A9B-4439-B597-9322EA96424B}">
      <formula1>0</formula1>
      <formula2>9999999</formula2>
    </dataValidation>
    <dataValidation errorStyle="warning" imeMode="hiragana" allowBlank="1" showInputMessage="1" showErrorMessage="1" sqref="I22:Y22" xr:uid="{8D5B854C-E890-4103-BC7E-568AD494820B}"/>
    <dataValidation errorStyle="warning" imeMode="fullKatakana" allowBlank="1" showInputMessage="1" showErrorMessage="1" sqref="I24:Y24" xr:uid="{A574CA22-A718-487D-A4E3-4FC33221598A}"/>
    <dataValidation errorStyle="warning" imeMode="hiragana" allowBlank="1" showInputMessage="1" showErrorMessage="1" sqref="I26:Y26" xr:uid="{165A8D28-9210-413F-9063-4068C0FF917F}"/>
    <dataValidation errorStyle="warning" imeMode="hiragana" allowBlank="1" showInputMessage="1" showErrorMessage="1" sqref="I28:Y28" xr:uid="{2182FEF4-DF40-474E-B26B-09BA5229306F}"/>
    <dataValidation errorStyle="warning" imeMode="fullKatakana" allowBlank="1" showInputMessage="1" showErrorMessage="1" sqref="I30:Y30" xr:uid="{8BA351B7-299B-41E9-A0A2-FD7AE4185333}"/>
    <dataValidation errorStyle="warning" imeMode="hiragana" allowBlank="1" showInputMessage="1" showErrorMessage="1" sqref="I32:Y32" xr:uid="{EE2B7DCC-1508-4AC9-BB65-6CFAAEE5C750}"/>
    <dataValidation errorStyle="warning" imeMode="halfAlpha" allowBlank="1" showInputMessage="1" showErrorMessage="1" sqref="I34:M34" xr:uid="{37945C7D-FAC0-4150-911D-E81818FDC8AC}"/>
    <dataValidation errorStyle="warning" imeMode="halfAlpha" allowBlank="1" showInputMessage="1" showErrorMessage="1" sqref="P34" xr:uid="{980A8CCF-359B-4C83-8DBC-18AC4DDDB2C6}"/>
    <dataValidation errorStyle="warning" imeMode="halfAlpha" allowBlank="1" showInputMessage="1" showErrorMessage="1" sqref="I36:M36" xr:uid="{B1F87000-B92B-4930-8632-8FEF8BD94EF6}"/>
    <dataValidation errorStyle="warning" imeMode="halfAlpha" allowBlank="1" showInputMessage="1" showErrorMessage="1" sqref="I38:Y38" xr:uid="{81B39F17-B48F-44F2-A38E-28E7C6402A5D}"/>
    <dataValidation type="list" imeMode="halfAlpha" allowBlank="1" showInputMessage="1" showErrorMessage="1" error="リストから選択してください" sqref="I40:M40" xr:uid="{DAC9207C-C786-4C44-B23C-003EBA91DBD4}">
      <formula1>"一致する,一致しない"</formula1>
    </dataValidation>
    <dataValidation type="list" imeMode="halfAlpha" allowBlank="1" showInputMessage="1" showErrorMessage="1" error="リストから選択してください" sqref="I63:M63" xr:uid="{2806CA76-5C59-4446-AC86-65BCF6EB837A}">
      <formula1>"しない,する"</formula1>
    </dataValidation>
    <dataValidation type="whole" imeMode="halfAlpha" allowBlank="1" showInputMessage="1" showErrorMessage="1" error="7桁の数字を入力してください" sqref="I69:M69" xr:uid="{7E2937BC-932F-403F-90F3-A46F2B594FBF}">
      <formula1>0</formula1>
      <formula2>9999999</formula2>
    </dataValidation>
    <dataValidation errorStyle="warning" imeMode="hiragana" allowBlank="1" showInputMessage="1" showErrorMessage="1" sqref="I71:Y71" xr:uid="{C268F251-0FE8-43C7-824E-3773FA098734}"/>
    <dataValidation errorStyle="warning" imeMode="fullKatakana" allowBlank="1" showInputMessage="1" showErrorMessage="1" sqref="I73:Y73" xr:uid="{0839ADD6-D630-49FC-AAF8-970C0EFD3B26}"/>
    <dataValidation errorStyle="warning" imeMode="hiragana" allowBlank="1" showInputMessage="1" showErrorMessage="1" sqref="I75:Y75" xr:uid="{FA64DCBB-0B09-417A-B2B4-D17B58A85E88}"/>
    <dataValidation errorStyle="warning" imeMode="hiragana" allowBlank="1" showInputMessage="1" showErrorMessage="1" sqref="I77:Y77" xr:uid="{D7942AF2-C07B-4350-8947-F7568C469BB4}"/>
    <dataValidation errorStyle="warning" imeMode="fullKatakana" allowBlank="1" showInputMessage="1" showErrorMessage="1" sqref="I79:Y79" xr:uid="{E12C604D-FE3A-4A14-9EC0-B5CCA5717907}"/>
    <dataValidation errorStyle="warning" imeMode="hiragana" allowBlank="1" showInputMessage="1" showErrorMessage="1" sqref="I81:Y81" xr:uid="{45D8CF9C-034F-4073-AF39-D48614586B8B}"/>
    <dataValidation errorStyle="warning" imeMode="halfAlpha" allowBlank="1" showInputMessage="1" showErrorMessage="1" sqref="I83:M83" xr:uid="{427800E3-B4B3-417C-990F-D01BBDDD33DA}"/>
    <dataValidation errorStyle="warning" imeMode="halfAlpha" allowBlank="1" showInputMessage="1" showErrorMessage="1" sqref="P83" xr:uid="{931D35B1-7724-49D4-8EAF-E7BEC417888B}"/>
    <dataValidation errorStyle="warning" imeMode="halfAlpha" allowBlank="1" showInputMessage="1" showErrorMessage="1" sqref="I85:M85" xr:uid="{4473A6A5-4735-483E-968C-2EC0FAAD6376}"/>
    <dataValidation errorStyle="warning" imeMode="halfAlpha" allowBlank="1" showInputMessage="1" showErrorMessage="1" sqref="I87:Y87" xr:uid="{29D4B415-22B0-4034-94C0-FCE3F582D407}"/>
    <dataValidation errorStyle="warning" imeMode="hiragana" allowBlank="1" showInputMessage="1" showErrorMessage="1" sqref="I112:Y112" xr:uid="{F5167150-5422-426E-8849-F83DBB163A0D}"/>
    <dataValidation errorStyle="warning" imeMode="fullKatakana" allowBlank="1" showInputMessage="1" showErrorMessage="1" sqref="I114:Y114" xr:uid="{EBD37FD4-8671-4FAC-862D-8C2E70D79D34}"/>
    <dataValidation errorStyle="warning" imeMode="hiragana" allowBlank="1" showInputMessage="1" showErrorMessage="1" sqref="I116:Y116" xr:uid="{702B3307-2289-4711-9568-B6F49F999F5B}"/>
    <dataValidation type="whole" imeMode="halfAlpha" allowBlank="1" showInputMessage="1" showErrorMessage="1" error="7桁の数字を入力してください" sqref="I118:M118" xr:uid="{96999938-A2EF-443F-B97A-F46D199A9585}">
      <formula1>0</formula1>
      <formula2>9999999</formula2>
    </dataValidation>
    <dataValidation errorStyle="warning" imeMode="hiragana" allowBlank="1" showInputMessage="1" showErrorMessage="1" sqref="I120:Y120" xr:uid="{B344E49F-4BA6-4B8A-81CA-AE5FF62816E3}"/>
    <dataValidation errorStyle="warning" imeMode="halfAlpha" allowBlank="1" showInputMessage="1" showErrorMessage="1" sqref="I122:M122" xr:uid="{A59DF95F-8724-4F67-9B07-311C29DCEAF1}"/>
    <dataValidation errorStyle="warning" imeMode="halfAlpha" allowBlank="1" showInputMessage="1" showErrorMessage="1" sqref="P122" xr:uid="{9F7D3064-1EF5-4D58-BCFF-43161F486DFB}"/>
    <dataValidation errorStyle="warning" imeMode="halfAlpha" allowBlank="1" showInputMessage="1" showErrorMessage="1" sqref="I124:M124" xr:uid="{80268348-8378-4357-B36B-A999947474AD}"/>
    <dataValidation errorStyle="warning" imeMode="halfAlpha" allowBlank="1" showInputMessage="1" showErrorMessage="1" sqref="I126:Y126" xr:uid="{A5E48BBE-C5DB-41FE-997C-49337DD5FDAF}"/>
    <dataValidation type="list" imeMode="halfAlpha" allowBlank="1" showInputMessage="1" showErrorMessage="1" error="リストから選択してください" sqref="I153:M153" xr:uid="{01359943-1910-4CB1-8105-4FA2ACF27D49}">
      <formula1>"しない,する"</formula1>
    </dataValidation>
    <dataValidation errorStyle="warning" imeMode="fullKatakana" allowBlank="1" showInputMessage="1" showErrorMessage="1" sqref="I155:Y155" xr:uid="{08C5593B-E90C-47EE-A65F-873C7EEF9667}"/>
    <dataValidation errorStyle="warning" imeMode="hiragana" allowBlank="1" showInputMessage="1" showErrorMessage="1" sqref="I157:Y157" xr:uid="{B8B8613D-1B3A-4C05-9941-97E17BC72C82}"/>
    <dataValidation errorStyle="warning" imeMode="halfAlpha" allowBlank="1" showInputMessage="1" showErrorMessage="1" sqref="I159:M159" xr:uid="{B1842F11-BFD6-4596-9614-76883B3718A2}"/>
    <dataValidation type="whole" imeMode="halfAlpha" allowBlank="1" showInputMessage="1" showErrorMessage="1" error="7桁の数字を入力してください" sqref="I161:M161" xr:uid="{A0E36395-5C2B-4311-A13A-DA818C10AF21}">
      <formula1>0</formula1>
      <formula2>9999999</formula2>
    </dataValidation>
    <dataValidation errorStyle="warning" imeMode="hiragana" allowBlank="1" showInputMessage="1" showErrorMessage="1" sqref="I163:Y163" xr:uid="{1E2C8CE6-9B12-46EF-8277-DFC8928B20B6}"/>
    <dataValidation errorStyle="warning" imeMode="halfAlpha" allowBlank="1" showInputMessage="1" showErrorMessage="1" sqref="I165:M165" xr:uid="{1062039F-8713-4E67-B2F3-AD5580D25911}"/>
    <dataValidation errorStyle="warning" imeMode="halfAlpha" allowBlank="1" showInputMessage="1" showErrorMessage="1" sqref="I167:M167" xr:uid="{7F401265-E210-459C-BF2E-6E1D9F667F00}"/>
    <dataValidation errorStyle="warning" imeMode="halfAlpha" allowBlank="1" showInputMessage="1" showErrorMessage="1" sqref="I169:Y169" xr:uid="{917E3C73-CAD8-4636-9AE0-C85F23079091}"/>
    <dataValidation type="list" imeMode="halfAlpha" allowBlank="1" showInputMessage="1" showErrorMessage="1" error="リストから選択してください" sqref="K179:M179" xr:uid="{31DC28A8-5893-45AE-9AFE-6CA72034B79D}">
      <formula1>"○,　"</formula1>
    </dataValidation>
    <dataValidation type="list" imeMode="halfAlpha" allowBlank="1" showInputMessage="1" showErrorMessage="1" error="リストから選択してください" sqref="K180:M180" xr:uid="{CE103A54-73FB-4C31-82A3-4020D7B22EFF}">
      <formula1>"○,　"</formula1>
    </dataValidation>
    <dataValidation errorStyle="warning" imeMode="hiragana" allowBlank="1" showInputMessage="1" showErrorMessage="1" sqref="N180:V180" xr:uid="{05F59935-34ED-4A9F-B587-70E7248A0654}"/>
    <dataValidation type="list" imeMode="halfAlpha" allowBlank="1" showInputMessage="1" showErrorMessage="1" error="リストから選択してください" sqref="K181:M181" xr:uid="{B4F32612-30A4-4027-A2B7-ABB98BD8353F}">
      <formula1>"○,　"</formula1>
    </dataValidation>
    <dataValidation errorStyle="warning" imeMode="hiragana" allowBlank="1" showInputMessage="1" showErrorMessage="1" sqref="N181:V181" xr:uid="{FB40A974-F55C-4079-AB1F-7921DD4AC8EB}"/>
    <dataValidation type="list" imeMode="halfAlpha" allowBlank="1" showInputMessage="1" showErrorMessage="1" error="リストから選択してください" sqref="K182:M183" xr:uid="{E4D50AD8-29CD-42E3-8AFD-FF1B9D045A16}">
      <formula1>"○,　"</formula1>
    </dataValidation>
    <dataValidation errorStyle="warning" imeMode="hiragana" allowBlank="1" showInputMessage="1" showErrorMessage="1" sqref="N182:V182" xr:uid="{FDE83909-CFD9-4C40-8BD9-B494DABBB460}"/>
    <dataValidation type="whole" imeMode="halfAlpha" allowBlank="1" showInputMessage="1" showErrorMessage="1" error="有効な数字を入力してください" sqref="W182:X182" xr:uid="{B0FB0BF3-F959-4AA2-A6B9-1DFA8CBC93F0}">
      <formula1>0</formula1>
      <formula2>100</formula2>
    </dataValidation>
    <dataValidation errorStyle="warning" imeMode="hiragana" allowBlank="1" showInputMessage="1" showErrorMessage="1" sqref="N183:V183" xr:uid="{2C5BFAF3-7F13-482A-AF6D-CB5F630EDFAF}"/>
    <dataValidation type="whole" imeMode="halfAlpha" allowBlank="1" showInputMessage="1" showErrorMessage="1" error="有効な数字を入力してください" sqref="W183:X183" xr:uid="{11E0F6EB-41F2-4501-8AB0-E67E79326BC1}">
      <formula1>0</formula1>
      <formula2>100</formula2>
    </dataValidation>
    <dataValidation type="whole" imeMode="halfAlpha" allowBlank="1" showInputMessage="1" showErrorMessage="1" error="有効な数字を入力してください" sqref="I185:M185" xr:uid="{049D4206-9285-4CFD-9410-9593304BCD68}">
      <formula1>0</formula1>
      <formula2>9999999999</formula2>
    </dataValidation>
    <dataValidation type="whole" imeMode="halfAlpha" allowBlank="1" showInputMessage="1" showErrorMessage="1" error="有効な数字を入力してください" sqref="I187:M187" xr:uid="{0EA3AF86-BD39-406B-9A8D-C9C416BAF872}">
      <formula1>0</formula1>
      <formula2>9999999999</formula2>
    </dataValidation>
    <dataValidation type="whole" imeMode="halfAlpha" allowBlank="1" showInputMessage="1" showErrorMessage="1" error="有効な数字を入力してください" sqref="X196:Y196" xr:uid="{F44901FD-DB61-41C3-981F-DDE408B38CCB}">
      <formula1>0</formula1>
      <formula2>9999999999</formula2>
    </dataValidation>
    <dataValidation type="whole" imeMode="halfAlpha" allowBlank="1" showInputMessage="1" showErrorMessage="1" error="有効な数字を入力してください" sqref="X197:Y197" xr:uid="{1953CA7C-C709-4CF8-A4AD-F4A8A76BC764}">
      <formula1>0</formula1>
      <formula2>9999999999</formula2>
    </dataValidation>
    <dataValidation type="whole" imeMode="halfAlpha" allowBlank="1" showInputMessage="1" showErrorMessage="1" error="有効な数字を入力してください" sqref="X198:Y198" xr:uid="{26A12BDB-DCA5-4953-9AE8-79A9075C211B}">
      <formula1>0</formula1>
      <formula2>9999999999</formula2>
    </dataValidation>
    <dataValidation type="whole" imeMode="halfAlpha" allowBlank="1" showInputMessage="1" showErrorMessage="1" error="有効な数字を入力してください" sqref="X199:Y199" xr:uid="{667E8940-1B94-4FF3-912C-A69CB48C14D8}">
      <formula1>0</formula1>
      <formula2>9999999999</formula2>
    </dataValidation>
    <dataValidation type="whole" imeMode="halfAlpha" allowBlank="1" showInputMessage="1" showErrorMessage="1" error="有効な数字を入力してください" sqref="X200:Y200" xr:uid="{66424476-A9CE-4200-82EA-44074AC7E04E}">
      <formula1>0</formula1>
      <formula2>9999999999</formula2>
    </dataValidation>
    <dataValidation type="whole" imeMode="halfAlpha" allowBlank="1" showInputMessage="1" showErrorMessage="1" error="有効な数字を入力してください" sqref="X201:Y201" xr:uid="{CF7ECFD9-DA26-49C3-8FB3-6B73FB55D5ED}">
      <formula1>0</formula1>
      <formula2>9999999999</formula2>
    </dataValidation>
    <dataValidation type="whole" imeMode="halfAlpha" allowBlank="1" showInputMessage="1" showErrorMessage="1" error="有効な数字を入力してください" sqref="X202:Y202" xr:uid="{5743C861-4FD6-45C5-B989-7FA09047CA45}">
      <formula1>0</formula1>
      <formula2>9999999999</formula2>
    </dataValidation>
    <dataValidation type="whole" imeMode="halfAlpha" allowBlank="1" showInputMessage="1" showErrorMessage="1" error="有効な数字を入力してください" sqref="X203:Y203" xr:uid="{9E5C52B9-D082-4E3E-8660-E788D7D56FE9}">
      <formula1>0</formula1>
      <formula2>9999999999</formula2>
    </dataValidation>
    <dataValidation type="whole" imeMode="halfAlpha" allowBlank="1" showInputMessage="1" showErrorMessage="1" error="有効な数字を入力してください" sqref="X204:Y204" xr:uid="{3B6D157F-3147-4D1F-99EF-6C4A75802D11}">
      <formula1>0</formula1>
      <formula2>9999999999</formula2>
    </dataValidation>
    <dataValidation type="whole" imeMode="halfAlpha" allowBlank="1" showInputMessage="1" showErrorMessage="1" error="有効な数字を入力してください" sqref="X205:Y205" xr:uid="{D67EB8BA-2329-4E5B-B0CB-449DEB0D6F3C}">
      <formula1>0</formula1>
      <formula2>9999999999</formula2>
    </dataValidation>
    <dataValidation type="whole" imeMode="halfAlpha" allowBlank="1" showInputMessage="1" showErrorMessage="1" error="有効な数字を入力してください" sqref="X206:Y206" xr:uid="{306024A6-BBB5-4E2F-8F3F-D901D5B04A1C}">
      <formula1>0</formula1>
      <formula2>9999999999</formula2>
    </dataValidation>
    <dataValidation type="whole" imeMode="halfAlpha" allowBlank="1" showInputMessage="1" showErrorMessage="1" error="有効な数字を入力してください" sqref="X207:Y207" xr:uid="{F46763A9-2FF9-404C-A188-E3A83FE9B881}">
      <formula1>0</formula1>
      <formula2>9999999999</formula2>
    </dataValidation>
    <dataValidation type="whole" imeMode="halfAlpha" allowBlank="1" showInputMessage="1" showErrorMessage="1" error="有効な数字を入力してください" sqref="X208:Y208" xr:uid="{55F73AC4-72B4-4EDC-BB4E-A80FED8556C9}">
      <formula1>0</formula1>
      <formula2>9999999999</formula2>
    </dataValidation>
    <dataValidation type="whole" imeMode="halfAlpha" allowBlank="1" showInputMessage="1" showErrorMessage="1" error="有効な数字を入力してください" sqref="X209:Y209" xr:uid="{E0385DF4-C8C0-44A9-AD87-CEC2F2F090F6}">
      <formula1>0</formula1>
      <formula2>9999999999</formula2>
    </dataValidation>
    <dataValidation type="whole" imeMode="halfAlpha" allowBlank="1" showInputMessage="1" showErrorMessage="1" error="有効な数字を入力してください" sqref="X210:Y210" xr:uid="{AEE007D8-C97C-4FC2-99EA-8FD3364AFBB9}">
      <formula1>0</formula1>
      <formula2>9999999999</formula2>
    </dataValidation>
    <dataValidation type="whole" imeMode="halfAlpha" allowBlank="1" showInputMessage="1" showErrorMessage="1" error="有効な数字を入力してください" sqref="X211:Y211" xr:uid="{8C4991E5-CF15-44D5-9B34-D61290C9EEEF}">
      <formula1>0</formula1>
      <formula2>9999999999</formula2>
    </dataValidation>
    <dataValidation type="whole" imeMode="halfAlpha" allowBlank="1" showInputMessage="1" showErrorMessage="1" error="有効な数字を入力してください" sqref="X214:Y214" xr:uid="{644C0984-4DC6-4151-A617-711BF028D639}">
      <formula1>0</formula1>
      <formula2>9999999999</formula2>
    </dataValidation>
    <dataValidation type="whole" imeMode="halfAlpha" allowBlank="1" showInputMessage="1" showErrorMessage="1" error="有効な数字を入力してください" sqref="X215:Y215" xr:uid="{E26E158F-CE69-4EE9-9216-F7720B4C3061}">
      <formula1>0</formula1>
      <formula2>9999999999</formula2>
    </dataValidation>
    <dataValidation type="whole" imeMode="halfAlpha" allowBlank="1" showInputMessage="1" showErrorMessage="1" error="有効な数字を入力してください" sqref="X216:Y216" xr:uid="{01CAD5DC-AC77-464E-A502-87118899EADF}">
      <formula1>0</formula1>
      <formula2>9999999999</formula2>
    </dataValidation>
    <dataValidation type="whole" imeMode="halfAlpha" allowBlank="1" showInputMessage="1" showErrorMessage="1" error="有効な数字を入力してください" sqref="X217:Y217" xr:uid="{EB52C3AB-A9B0-4903-918B-923B116D1A4C}">
      <formula1>0</formula1>
      <formula2>9999999999</formula2>
    </dataValidation>
    <dataValidation type="whole" imeMode="halfAlpha" allowBlank="1" showInputMessage="1" showErrorMessage="1" error="有効な数字を入力してください" sqref="X218:Y218" xr:uid="{FA36F8D1-2B3D-4330-9C79-833DD8F14AFC}">
      <formula1>0</formula1>
      <formula2>9999999999</formula2>
    </dataValidation>
    <dataValidation type="whole" imeMode="halfAlpha" allowBlank="1" showInputMessage="1" showErrorMessage="1" error="有効な数字を入力してください" sqref="X219:Y219" xr:uid="{92604DB5-56DF-455F-AA2E-E2FDBC8D0FEC}">
      <formula1>0</formula1>
      <formula2>9999999999</formula2>
    </dataValidation>
    <dataValidation type="whole" imeMode="halfAlpha" allowBlank="1" showInputMessage="1" showErrorMessage="1" error="有効な数字を入力してください" sqref="X220:Y220" xr:uid="{FEDC82DF-8DD3-4D84-A704-D1391A9837EE}">
      <formula1>0</formula1>
      <formula2>9999999999</formula2>
    </dataValidation>
    <dataValidation type="whole" imeMode="halfAlpha" allowBlank="1" showInputMessage="1" showErrorMessage="1" error="有効な数字を入力してください" sqref="X221:Y221" xr:uid="{D9464FA9-3A68-40CB-B533-23FD9586EF03}">
      <formula1>0</formula1>
      <formula2>9999999999</formula2>
    </dataValidation>
    <dataValidation type="whole" imeMode="halfAlpha" allowBlank="1" showInputMessage="1" showErrorMessage="1" error="有効な数字を入力してください" sqref="X222:Y222" xr:uid="{4C5870D4-12A8-417A-A854-E17BB05DAA01}">
      <formula1>0</formula1>
      <formula2>9999999999</formula2>
    </dataValidation>
    <dataValidation type="whole" imeMode="halfAlpha" allowBlank="1" showInputMessage="1" showErrorMessage="1" error="有効な数字を入力してください" sqref="X223:Y223" xr:uid="{50A7F1DD-182B-41AB-A7C5-15E8C5CCFF73}">
      <formula1>0</formula1>
      <formula2>9999999999</formula2>
    </dataValidation>
    <dataValidation type="whole" imeMode="halfAlpha" allowBlank="1" showInputMessage="1" showErrorMessage="1" error="有効な数字を入力してください" sqref="X224:Y224" xr:uid="{C85A0B2B-89A4-40BC-A11F-916AA257EB93}">
      <formula1>0</formula1>
      <formula2>9999999999</formula2>
    </dataValidation>
    <dataValidation type="whole" imeMode="halfAlpha" allowBlank="1" showInputMessage="1" showErrorMessage="1" error="有効な数字を入力してください" sqref="X225:Y225" xr:uid="{7355FDD2-6ECF-495E-9242-3F0AB035907C}">
      <formula1>0</formula1>
      <formula2>9999999999</formula2>
    </dataValidation>
    <dataValidation type="whole" imeMode="halfAlpha" allowBlank="1" showInputMessage="1" showErrorMessage="1" error="有効な数字を入力してください" sqref="X226:Y226" xr:uid="{3E34E02D-CC7D-4AE3-8F83-D3A34565F6FA}">
      <formula1>0</formula1>
      <formula2>9999999999</formula2>
    </dataValidation>
    <dataValidation type="whole" imeMode="halfAlpha" allowBlank="1" showInputMessage="1" showErrorMessage="1" error="有効な数字を入力してください" sqref="X227:Y227" xr:uid="{41154B85-E145-462A-845D-46FEC9B39EE1}">
      <formula1>0</formula1>
      <formula2>9999999999</formula2>
    </dataValidation>
    <dataValidation type="whole" imeMode="halfAlpha" allowBlank="1" showInputMessage="1" showErrorMessage="1" error="有効な数字を入力してください" sqref="X228:Y228" xr:uid="{D4C3D6D5-C599-416E-B2B1-37BD4FBAF0E8}">
      <formula1>0</formula1>
      <formula2>9999999999</formula2>
    </dataValidation>
    <dataValidation type="whole" imeMode="halfAlpha" allowBlank="1" showInputMessage="1" showErrorMessage="1" error="有効な数字を入力してください" sqref="X229:Y229" xr:uid="{5ECEF047-FC3B-4E4B-8742-C82E2B897A61}">
      <formula1>0</formula1>
      <formula2>9999999999</formula2>
    </dataValidation>
    <dataValidation type="whole" imeMode="halfAlpha" allowBlank="1" showInputMessage="1" showErrorMessage="1" error="有効な数字を入力してください" sqref="X230:Y230" xr:uid="{2534A3A2-1713-4CF5-9FFA-DF2872253D57}">
      <formula1>0</formula1>
      <formula2>9999999999</formula2>
    </dataValidation>
    <dataValidation type="whole" imeMode="halfAlpha" allowBlank="1" showInputMessage="1" showErrorMessage="1" error="有効な数字を入力してください" sqref="X231:Y231" xr:uid="{12584FC8-9083-484E-BA1B-63947314F150}">
      <formula1>0</formula1>
      <formula2>9999999999</formula2>
    </dataValidation>
    <dataValidation type="whole" imeMode="halfAlpha" allowBlank="1" showInputMessage="1" showErrorMessage="1" error="有効な数字を入力してください" sqref="X232:Y232" xr:uid="{7CB6A908-6A30-4DA0-9DF2-FCD8C5BF11DE}">
      <formula1>0</formula1>
      <formula2>9999999999</formula2>
    </dataValidation>
    <dataValidation type="whole" imeMode="halfAlpha" allowBlank="1" showInputMessage="1" showErrorMessage="1" error="有効な数字を入力してください" sqref="X233:Y233" xr:uid="{14EC1DE1-F15C-4591-BF3A-6EA9B7BD4A73}">
      <formula1>0</formula1>
      <formula2>9999999999</formula2>
    </dataValidation>
    <dataValidation type="whole" imeMode="halfAlpha" allowBlank="1" showInputMessage="1" showErrorMessage="1" error="有効な数字を入力してください" sqref="X234:Y234" xr:uid="{B82B51F9-1AE8-407B-B537-1800BD84809D}">
      <formula1>0</formula1>
      <formula2>9999999999</formula2>
    </dataValidation>
    <dataValidation type="whole" imeMode="halfAlpha" allowBlank="1" showInputMessage="1" showErrorMessage="1" error="有効な数字を入力してください" sqref="X235:Y235" xr:uid="{1FC2A5C2-311F-4060-9A5A-DAFDCF34D100}">
      <formula1>0</formula1>
      <formula2>9999999999</formula2>
    </dataValidation>
    <dataValidation type="whole" imeMode="halfAlpha" allowBlank="1" showInputMessage="1" showErrorMessage="1" error="有効な数字を入力してください" sqref="X236:Y236" xr:uid="{6FDFDB45-45FC-4D5C-97BB-EC6C8A7B4D9E}">
      <formula1>0</formula1>
      <formula2>9999999999</formula2>
    </dataValidation>
    <dataValidation type="whole" imeMode="halfAlpha" allowBlank="1" showInputMessage="1" showErrorMessage="1" error="有効な数字を入力してください" sqref="X237:Y237" xr:uid="{99D6ED66-473C-41BC-B47E-21AFBAECE7D8}">
      <formula1>0</formula1>
      <formula2>9999999999</formula2>
    </dataValidation>
    <dataValidation type="whole" imeMode="halfAlpha" allowBlank="1" showInputMessage="1" showErrorMessage="1" error="有効な数字を入力してください" sqref="X238:Y238" xr:uid="{E89BF3D2-EEC4-48BC-9061-6771C28B9CF4}">
      <formula1>0</formula1>
      <formula2>9999999999</formula2>
    </dataValidation>
    <dataValidation type="whole" imeMode="halfAlpha" allowBlank="1" showInputMessage="1" showErrorMessage="1" error="有効な数字を入力してください" sqref="X239:Y239" xr:uid="{A45E55D2-C14F-454A-BE72-E6CCB7EB96DE}">
      <formula1>0</formula1>
      <formula2>9999999999</formula2>
    </dataValidation>
    <dataValidation type="whole" imeMode="halfAlpha" allowBlank="1" showInputMessage="1" showErrorMessage="1" error="有効な数字を入力してください" sqref="X240:Y240" xr:uid="{F6602156-B81D-4A9E-9682-F84128DAD4D6}">
      <formula1>0</formula1>
      <formula2>9999999999</formula2>
    </dataValidation>
    <dataValidation type="whole" imeMode="halfAlpha" allowBlank="1" showInputMessage="1" showErrorMessage="1" error="有効な数字を入力してください" sqref="X241:Y241" xr:uid="{DEEE40B7-5390-4434-B2C8-004252A2C330}">
      <formula1>0</formula1>
      <formula2>9999999999</formula2>
    </dataValidation>
    <dataValidation type="whole" imeMode="halfAlpha" allowBlank="1" showInputMessage="1" showErrorMessage="1" error="有効な数字を入力してください" sqref="X242:Y242" xr:uid="{8FEA1BEF-7DEB-4837-B519-B78B43C0B629}">
      <formula1>0</formula1>
      <formula2>9999999999</formula2>
    </dataValidation>
    <dataValidation type="whole" imeMode="halfAlpha" allowBlank="1" showInputMessage="1" showErrorMessage="1" error="有効な数字を入力してください" sqref="X243:Y243" xr:uid="{B918FBC6-17C7-42EB-B662-1FECB536A896}">
      <formula1>0</formula1>
      <formula2>9999999999</formula2>
    </dataValidation>
    <dataValidation type="whole" imeMode="halfAlpha" allowBlank="1" showInputMessage="1" showErrorMessage="1" error="有効な数字を入力してください" sqref="X245:Y245" xr:uid="{F65FC233-30DF-49B2-9564-FDCBD8EB37EA}">
      <formula1>0</formula1>
      <formula2>9999999999</formula2>
    </dataValidation>
    <dataValidation type="whole" imeMode="halfAlpha" allowBlank="1" showInputMessage="1" showErrorMessage="1" error="有効な数字を入力してください" sqref="X246:Y246" xr:uid="{E0C29EA0-6431-4854-81E2-52A07D8FBED5}">
      <formula1>0</formula1>
      <formula2>9999999999</formula2>
    </dataValidation>
    <dataValidation type="whole" imeMode="halfAlpha" allowBlank="1" showInputMessage="1" showErrorMessage="1" error="有効な数字を入力してください" sqref="X248:Y248" xr:uid="{B33E9D49-2C14-4E40-92E7-CB6335853C13}">
      <formula1>0</formula1>
      <formula2>9999999999</formula2>
    </dataValidation>
    <dataValidation type="whole" imeMode="halfAlpha" allowBlank="1" showInputMessage="1" showErrorMessage="1" error="有効な数字を入力してください" sqref="X249:Y249" xr:uid="{7DAD3D5B-A8E1-4DD1-9839-9745BE6FC83C}">
      <formula1>0</formula1>
      <formula2>9999999999</formula2>
    </dataValidation>
    <dataValidation type="list" imeMode="halfAlpha" allowBlank="1" showInputMessage="1" showErrorMessage="1" error="リストから選択してください" sqref="I258:M258" xr:uid="{2F1310D3-44D1-47B2-96F0-93F80308AB62}">
      <formula1>許可コード</formula1>
    </dataValidation>
    <dataValidation errorStyle="warning" imeMode="halfAlpha" allowBlank="1" showInputMessage="1" showErrorMessage="1" sqref="P258" xr:uid="{746331E7-03D8-4ADC-8697-0A0D63CDF19A}"/>
    <dataValidation type="date" imeMode="halfAlpha" allowBlank="1" showInputMessage="1" showErrorMessage="1" error="有効な日付を入力してください" sqref="I260:M260" xr:uid="{0EE17F1E-596C-440A-90A7-90908A9DA705}">
      <formula1>92</formula1>
      <formula2>73415</formula2>
    </dataValidation>
    <dataValidation type="list" imeMode="halfAlpha" allowBlank="1" showInputMessage="1" showErrorMessage="1" error="リストから選択してください" sqref="L265:M265" xr:uid="{FF7FF3AD-4C64-4FBD-ABDE-8BE90B33D96E}">
      <formula1>"○,　"</formula1>
    </dataValidation>
    <dataValidation type="whole" imeMode="halfAlpha" allowBlank="1" showInputMessage="1" showErrorMessage="1" error="有効な数字を入力してください。10兆円以上になる場合は、9,999,999,999と入力してください" sqref="N265:P265" xr:uid="{1C0FCF9F-6A10-4C9D-BA0E-1B393EA9E261}">
      <formula1>-9999999999</formula1>
      <formula2>9999999999</formula2>
    </dataValidation>
    <dataValidation type="list" imeMode="halfAlpha" allowBlank="1" showInputMessage="1" showErrorMessage="1" error="リストから選択してください" sqref="L266:M266" xr:uid="{7D22ED53-30DA-4C52-A0C8-BB6952E984C2}">
      <formula1>"○,　"</formula1>
    </dataValidation>
    <dataValidation type="whole" imeMode="halfAlpha" allowBlank="1" showInputMessage="1" showErrorMessage="1" error="有効な数字を入力してください。10兆円以上になる場合は、9,999,999,999と入力してください" sqref="N266:P266" xr:uid="{12445572-24A6-4F50-9B4D-32B5DF5C9844}">
      <formula1>-9999999999</formula1>
      <formula2>9999999999</formula2>
    </dataValidation>
    <dataValidation type="list" imeMode="halfAlpha" allowBlank="1" showInputMessage="1" showErrorMessage="1" error="リストから選択してください" sqref="L267:M267" xr:uid="{0AA42F93-9E0F-48DF-A97D-507406A83D0B}">
      <formula1>"○,　"</formula1>
    </dataValidation>
    <dataValidation type="whole" imeMode="halfAlpha" allowBlank="1" showInputMessage="1" showErrorMessage="1" error="有効な数字を入力してください。10兆円以上になる場合は、9,999,999,999と入力してください" sqref="N267:P267" xr:uid="{1D06E4E5-188F-43AE-9932-6C0846569D49}">
      <formula1>-9999999999</formula1>
      <formula2>9999999999</formula2>
    </dataValidation>
    <dataValidation type="list" imeMode="halfAlpha" allowBlank="1" showInputMessage="1" showErrorMessage="1" error="リストから選択してください" sqref="L268:M268" xr:uid="{49264701-1B36-4BA9-8090-60C6EA523C39}">
      <formula1>"○,　"</formula1>
    </dataValidation>
    <dataValidation type="whole" imeMode="halfAlpha" allowBlank="1" showInputMessage="1" showErrorMessage="1" error="有効な数字を入力してください。10兆円以上になる場合は、9,999,999,999と入力してください" sqref="N268:P268" xr:uid="{81912713-39BD-473C-BEF2-D42C1E2E0D0E}">
      <formula1>-9999999999</formula1>
      <formula2>9999999999</formula2>
    </dataValidation>
    <dataValidation type="list" imeMode="halfAlpha" allowBlank="1" showInputMessage="1" showErrorMessage="1" error="リストから選択してください" sqref="L269:M269" xr:uid="{E7FCD4E6-6BD2-4B8A-AEA6-4D13ADF74C9C}">
      <formula1>"○,　"</formula1>
    </dataValidation>
    <dataValidation type="whole" imeMode="halfAlpha" allowBlank="1" showInputMessage="1" showErrorMessage="1" error="有効な数字を入力してください。10兆円以上になる場合は、9,999,999,999と入力してください" sqref="N269:P269" xr:uid="{71008A6A-58A2-4135-8A05-947212A5058D}">
      <formula1>-9999999999</formula1>
      <formula2>9999999999</formula2>
    </dataValidation>
    <dataValidation type="list" imeMode="halfAlpha" allowBlank="1" showInputMessage="1" showErrorMessage="1" error="リストから選択してください" sqref="L270:M270" xr:uid="{0FE8195E-7888-4DB3-840F-B323F8EE1EFB}">
      <formula1>"○,　"</formula1>
    </dataValidation>
    <dataValidation type="whole" imeMode="halfAlpha" allowBlank="1" showInputMessage="1" showErrorMessage="1" error="有効な数字を入力してください。10兆円以上になる場合は、9,999,999,999と入力してください" sqref="N270:P270" xr:uid="{57A57EB5-99AC-48AE-9649-C63C55541E8F}">
      <formula1>-9999999999</formula1>
      <formula2>9999999999</formula2>
    </dataValidation>
    <dataValidation type="list" imeMode="halfAlpha" allowBlank="1" showInputMessage="1" showErrorMessage="1" error="リストから選択してください" sqref="L271:M271" xr:uid="{21C75F10-BC0A-40B4-A852-3447C68AFE7C}">
      <formula1>"○,　"</formula1>
    </dataValidation>
    <dataValidation type="whole" imeMode="halfAlpha" allowBlank="1" showInputMessage="1" showErrorMessage="1" error="有効な数字を入力してください。10兆円以上になる場合は、9,999,999,999と入力してください" sqref="N271:P271" xr:uid="{9C349E5E-DEAB-4C35-B405-33BDA74348F4}">
      <formula1>-9999999999</formula1>
      <formula2>9999999999</formula2>
    </dataValidation>
    <dataValidation type="list" imeMode="halfAlpha" allowBlank="1" showInputMessage="1" showErrorMessage="1" error="リストから選択してください" sqref="L272:M272" xr:uid="{1B8D4C11-F31A-4ECE-8500-D21B8BF6F82B}">
      <formula1>"○,　"</formula1>
    </dataValidation>
    <dataValidation type="whole" imeMode="halfAlpha" allowBlank="1" showInputMessage="1" showErrorMessage="1" error="有効な数字を入力してください。10兆円以上になる場合は、9,999,999,999と入力してください" sqref="N272:P272" xr:uid="{BAC265AA-3664-4B32-90CF-D5BFAF2822AF}">
      <formula1>-9999999999</formula1>
      <formula2>9999999999</formula2>
    </dataValidation>
    <dataValidation type="list" imeMode="halfAlpha" allowBlank="1" showInputMessage="1" showErrorMessage="1" error="リストから選択してください" sqref="L273:M273" xr:uid="{CD0F25FC-4217-404D-BC2A-87AEA0313426}">
      <formula1>"○,　"</formula1>
    </dataValidation>
    <dataValidation type="whole" imeMode="halfAlpha" allowBlank="1" showInputMessage="1" showErrorMessage="1" error="有効な数字を入力してください。10兆円以上になる場合は、9,999,999,999と入力してください" sqref="N273:P273" xr:uid="{29A017B1-A980-41D5-9A49-AAB0CE11587F}">
      <formula1>-9999999999</formula1>
      <formula2>9999999999</formula2>
    </dataValidation>
    <dataValidation type="list" imeMode="halfAlpha" allowBlank="1" showInputMessage="1" showErrorMessage="1" error="リストから選択してください" sqref="L274:M274" xr:uid="{4CA2BAF3-8E2A-4244-B409-DEBFD4F6795F}">
      <formula1>"○,　"</formula1>
    </dataValidation>
    <dataValidation type="whole" imeMode="halfAlpha" allowBlank="1" showInputMessage="1" showErrorMessage="1" error="有効な数字を入力してください。10兆円以上になる場合は、9,999,999,999と入力してください" sqref="N274:P274" xr:uid="{7E30D011-73E0-4073-82E9-728537427AC6}">
      <formula1>-9999999999</formula1>
      <formula2>9999999999</formula2>
    </dataValidation>
    <dataValidation type="list" imeMode="halfAlpha" allowBlank="1" showInputMessage="1" showErrorMessage="1" error="リストから選択してください" sqref="L275:M275" xr:uid="{1D6014B0-5308-4AD4-9B2E-09FE5DD5CC2B}">
      <formula1>"○,　"</formula1>
    </dataValidation>
    <dataValidation type="whole" imeMode="halfAlpha" allowBlank="1" showInputMessage="1" showErrorMessage="1" error="有効な数字を入力してください。10兆円以上になる場合は、9,999,999,999と入力してください" sqref="N275:P275" xr:uid="{437F8D24-1F96-4D7F-AF5B-DCF8A2BCC327}">
      <formula1>-9999999999</formula1>
      <formula2>9999999999</formula2>
    </dataValidation>
    <dataValidation type="list" imeMode="halfAlpha" allowBlank="1" showInputMessage="1" showErrorMessage="1" error="リストから選択してください" sqref="L276:M276" xr:uid="{6EEDEE92-B9BF-42D0-9C4C-6A8588A29BAB}">
      <formula1>"○,　"</formula1>
    </dataValidation>
    <dataValidation type="whole" imeMode="halfAlpha" allowBlank="1" showInputMessage="1" showErrorMessage="1" error="有効な数字を入力してください。10兆円以上になる場合は、9,999,999,999と入力してください" sqref="N276:P276" xr:uid="{92F5A3E2-FD1D-4A84-9693-F613880765A0}">
      <formula1>-9999999999</formula1>
      <formula2>9999999999</formula2>
    </dataValidation>
    <dataValidation type="list" imeMode="halfAlpha" allowBlank="1" showInputMessage="1" showErrorMessage="1" error="リストから選択してください" sqref="L277:M277" xr:uid="{C1F13C45-51DC-43D1-9CD1-7C89A0E9DAF3}">
      <formula1>"○,　"</formula1>
    </dataValidation>
    <dataValidation type="whole" imeMode="halfAlpha" allowBlank="1" showInputMessage="1" showErrorMessage="1" error="有効な数字を入力してください。10兆円以上になる場合は、9,999,999,999と入力してください" sqref="N277:P277" xr:uid="{A3231A80-398F-4115-9C40-57C918F51A71}">
      <formula1>-9999999999</formula1>
      <formula2>9999999999</formula2>
    </dataValidation>
    <dataValidation type="list" imeMode="halfAlpha" allowBlank="1" showInputMessage="1" showErrorMessage="1" error="リストから選択してください" sqref="L278:M278" xr:uid="{A6FD99AA-FF9D-4CD6-B5C4-B07F9F199103}">
      <formula1>"○,　"</formula1>
    </dataValidation>
    <dataValidation type="whole" imeMode="halfAlpha" allowBlank="1" showInputMessage="1" showErrorMessage="1" error="有効な数字を入力してください。10兆円以上になる場合は、9,999,999,999と入力してください" sqref="N278:P278" xr:uid="{7212D063-DF0F-4B9D-BF7F-8045755D005C}">
      <formula1>-9999999999</formula1>
      <formula2>9999999999</formula2>
    </dataValidation>
    <dataValidation type="list" imeMode="halfAlpha" allowBlank="1" showInputMessage="1" showErrorMessage="1" error="リストから選択してください" sqref="L279:M279" xr:uid="{1C82EFB2-65A4-4BCB-9DB6-258AF9F513A6}">
      <formula1>"○,　"</formula1>
    </dataValidation>
    <dataValidation type="whole" imeMode="halfAlpha" allowBlank="1" showInputMessage="1" showErrorMessage="1" error="有効な数字を入力してください。10兆円以上になる場合は、9,999,999,999と入力してください" sqref="N279:P279" xr:uid="{3681B40D-E232-48AE-845C-8C087EF06E2D}">
      <formula1>-9999999999</formula1>
      <formula2>9999999999</formula2>
    </dataValidation>
    <dataValidation type="list" imeMode="halfAlpha" allowBlank="1" showInputMessage="1" showErrorMessage="1" error="リストから選択してください" sqref="L280:M280" xr:uid="{5B6D5036-D823-47CB-A02E-02DD4761086A}">
      <formula1>"○,　"</formula1>
    </dataValidation>
    <dataValidation type="whole" imeMode="halfAlpha" allowBlank="1" showInputMessage="1" showErrorMessage="1" error="有効な数字を入力してください。10兆円以上になる場合は、9,999,999,999と入力してください" sqref="N280:P280" xr:uid="{5E32D81D-2EA9-42D3-B022-CDEC9E272DB3}">
      <formula1>-9999999999</formula1>
      <formula2>9999999999</formula2>
    </dataValidation>
    <dataValidation type="list" imeMode="halfAlpha" allowBlank="1" showInputMessage="1" showErrorMessage="1" error="リストから選択してください" sqref="L281:M281" xr:uid="{8D9244ED-11AA-44B0-A02B-4E2EA67820F8}">
      <formula1>"○,　"</formula1>
    </dataValidation>
    <dataValidation type="whole" imeMode="halfAlpha" allowBlank="1" showInputMessage="1" showErrorMessage="1" error="有効な数字を入力してください。10兆円以上になる場合は、9,999,999,999と入力してください" sqref="N281:P281" xr:uid="{584E6208-DCE3-4397-A5C5-5AA0F3874FCD}">
      <formula1>-9999999999</formula1>
      <formula2>9999999999</formula2>
    </dataValidation>
    <dataValidation type="list" imeMode="halfAlpha" allowBlank="1" showInputMessage="1" showErrorMessage="1" error="リストから選択してください" sqref="L282:M282" xr:uid="{0A070B4C-DACD-4F22-AD3C-79F45694BDB6}">
      <formula1>"○,　"</formula1>
    </dataValidation>
    <dataValidation type="whole" imeMode="halfAlpha" allowBlank="1" showInputMessage="1" showErrorMessage="1" error="有効な数字を入力してください。10兆円以上になる場合は、9,999,999,999と入力してください" sqref="N282:P282" xr:uid="{5D63E1FF-3D14-4266-B844-3F42CC4767E6}">
      <formula1>-9999999999</formula1>
      <formula2>9999999999</formula2>
    </dataValidation>
    <dataValidation type="list" imeMode="halfAlpha" allowBlank="1" showInputMessage="1" showErrorMessage="1" error="リストから選択してください" sqref="L283:M283" xr:uid="{5D7F1417-244A-4A4F-A3AF-7CFFE28DD14A}">
      <formula1>"○,　"</formula1>
    </dataValidation>
    <dataValidation type="whole" imeMode="halfAlpha" allowBlank="1" showInputMessage="1" showErrorMessage="1" error="有効な数字を入力してください。10兆円以上になる場合は、9,999,999,999と入力してください" sqref="N283:P283" xr:uid="{F7BBB34A-02DA-47BF-A755-098A6A2A1F1C}">
      <formula1>-9999999999</formula1>
      <formula2>9999999999</formula2>
    </dataValidation>
    <dataValidation type="list" imeMode="halfAlpha" allowBlank="1" showInputMessage="1" showErrorMessage="1" error="リストから選択してください" sqref="L284:M284" xr:uid="{EC161769-587A-405A-AEAA-EDE5EB5B1615}">
      <formula1>"○,　"</formula1>
    </dataValidation>
    <dataValidation type="whole" imeMode="halfAlpha" allowBlank="1" showInputMessage="1" showErrorMessage="1" error="有効な数字を入力してください。10兆円以上になる場合は、9,999,999,999と入力してください" sqref="N284:P284" xr:uid="{AF62AA56-0B86-4E80-93A1-8027BF03193E}">
      <formula1>-9999999999</formula1>
      <formula2>9999999999</formula2>
    </dataValidation>
    <dataValidation type="list" imeMode="halfAlpha" allowBlank="1" showInputMessage="1" showErrorMessage="1" error="リストから選択してください" sqref="L285:M285" xr:uid="{A7E7E46E-9CB5-4F19-A4E0-86E025436C72}">
      <formula1>"○,　"</formula1>
    </dataValidation>
    <dataValidation type="whole" imeMode="halfAlpha" allowBlank="1" showInputMessage="1" showErrorMessage="1" error="有効な数字を入力してください。10兆円以上になる場合は、9,999,999,999と入力してください" sqref="N285:P285" xr:uid="{A87E30DC-90B3-47AE-8296-7699FC190707}">
      <formula1>-9999999999</formula1>
      <formula2>9999999999</formula2>
    </dataValidation>
    <dataValidation type="list" imeMode="halfAlpha" allowBlank="1" showInputMessage="1" showErrorMessage="1" error="リストから選択してください" sqref="L286:M286" xr:uid="{AF74FD9D-9BBD-4E09-BE7E-ED6A2474ADE1}">
      <formula1>"○,　"</formula1>
    </dataValidation>
    <dataValidation type="whole" imeMode="halfAlpha" allowBlank="1" showInputMessage="1" showErrorMessage="1" error="有効な数字を入力してください。10兆円以上になる場合は、9,999,999,999と入力してください" sqref="N286:P286" xr:uid="{F2CACFA7-0B71-401E-9E1C-EC112CAB1D6F}">
      <formula1>-9999999999</formula1>
      <formula2>9999999999</formula2>
    </dataValidation>
    <dataValidation type="list" imeMode="halfAlpha" allowBlank="1" showInputMessage="1" showErrorMessage="1" error="リストから選択してください" sqref="L287:M287" xr:uid="{E937390B-C219-4E08-8FC9-026119ABA252}">
      <formula1>"○,　"</formula1>
    </dataValidation>
    <dataValidation type="whole" imeMode="halfAlpha" allowBlank="1" showInputMessage="1" showErrorMessage="1" error="有効な数字を入力してください。10兆円以上になる場合は、9,999,999,999と入力してください" sqref="N287:P287" xr:uid="{F365E050-B30C-4D73-8499-8F1859865EC6}">
      <formula1>-9999999999</formula1>
      <formula2>9999999999</formula2>
    </dataValidation>
    <dataValidation type="list" imeMode="halfAlpha" allowBlank="1" showInputMessage="1" showErrorMessage="1" error="リストから選択してください" sqref="L288:M288" xr:uid="{9E96D67F-47DE-49BF-B084-09388819D522}">
      <formula1>"○,　"</formula1>
    </dataValidation>
    <dataValidation type="whole" imeMode="halfAlpha" allowBlank="1" showInputMessage="1" showErrorMessage="1" error="有効な数字を入力してください。10兆円以上になる場合は、9,999,999,999と入力してください" sqref="N288:P288" xr:uid="{6CFA5469-C01A-447C-B056-907E4210A1D1}">
      <formula1>-9999999999</formula1>
      <formula2>9999999999</formula2>
    </dataValidation>
    <dataValidation type="list" imeMode="halfAlpha" allowBlank="1" showInputMessage="1" showErrorMessage="1" error="リストから選択してください" sqref="L289:M289" xr:uid="{47EF7402-AF03-4D83-9F90-4E0820C75933}">
      <formula1>"○,　"</formula1>
    </dataValidation>
    <dataValidation type="whole" imeMode="halfAlpha" allowBlank="1" showInputMessage="1" showErrorMessage="1" error="有効な数字を入力してください。10兆円以上になる場合は、9,999,999,999と入力してください" sqref="N289:P289" xr:uid="{C725A053-50FA-4F4D-886D-D1A7C3F42BD1}">
      <formula1>-9999999999</formula1>
      <formula2>9999999999</formula2>
    </dataValidation>
    <dataValidation type="list" imeMode="halfAlpha" allowBlank="1" showInputMessage="1" showErrorMessage="1" error="リストから選択してください" sqref="L290:M290" xr:uid="{0286599C-615D-4FE8-B241-28550094D2E3}">
      <formula1>"○,　"</formula1>
    </dataValidation>
    <dataValidation type="whole" imeMode="halfAlpha" allowBlank="1" showInputMessage="1" showErrorMessage="1" error="有効な数字を入力してください。10兆円以上になる場合は、9,999,999,999と入力してください" sqref="N290:P290" xr:uid="{537434FB-3C89-42C4-934B-F9F88FE87640}">
      <formula1>-9999999999</formula1>
      <formula2>9999999999</formula2>
    </dataValidation>
    <dataValidation type="list" imeMode="halfAlpha" allowBlank="1" showInputMessage="1" showErrorMessage="1" error="リストから選択してください" sqref="L291:M291" xr:uid="{922E8F1D-8031-43B8-9617-44C9E4A798C1}">
      <formula1>"○,　"</formula1>
    </dataValidation>
    <dataValidation type="whole" imeMode="halfAlpha" allowBlank="1" showInputMessage="1" showErrorMessage="1" error="有効な数字を入力してください。10兆円以上になる場合は、9,999,999,999と入力してください" sqref="N291:P291" xr:uid="{95E598EB-70FF-46D2-87C4-F33D23300156}">
      <formula1>-9999999999</formula1>
      <formula2>9999999999</formula2>
    </dataValidation>
    <dataValidation type="list" imeMode="halfAlpha" allowBlank="1" showInputMessage="1" showErrorMessage="1" error="リストから選択してください" sqref="L292:M292" xr:uid="{53CB6BA4-0AC9-49D4-BC0D-2AF74ECF0903}">
      <formula1>"○,　"</formula1>
    </dataValidation>
    <dataValidation type="whole" imeMode="halfAlpha" allowBlank="1" showInputMessage="1" showErrorMessage="1" error="有効な数字を入力してください。10兆円以上になる場合は、9,999,999,999と入力してください" sqref="N292:P292" xr:uid="{0A52E072-1DF1-4FEE-A91C-7B17165B0487}">
      <formula1>-9999999999</formula1>
      <formula2>9999999999</formula2>
    </dataValidation>
    <dataValidation type="list" imeMode="halfAlpha" allowBlank="1" showInputMessage="1" showErrorMessage="1" error="リストから選択してください" sqref="L293:M293" xr:uid="{53ACF3DB-7DEC-415B-A38D-179C2C553783}">
      <formula1>"○,　"</formula1>
    </dataValidation>
    <dataValidation type="whole" imeMode="halfAlpha" allowBlank="1" showInputMessage="1" showErrorMessage="1" error="有効な数字を入力してください。10兆円以上になる場合は、9,999,999,999と入力してください" sqref="N293:P293" xr:uid="{028CA758-25DB-4023-A040-D7C39A0053E0}">
      <formula1>-9999999999</formula1>
      <formula2>9999999999</formula2>
    </dataValidation>
    <dataValidation type="list" imeMode="halfAlpha" allowBlank="1" showInputMessage="1" showErrorMessage="1" error="リストから選択してください" sqref="L294:M294" xr:uid="{0FAF2997-0654-498E-9C92-19A8EF63F2F9}">
      <formula1>"○,　"</formula1>
    </dataValidation>
    <dataValidation type="whole" imeMode="halfAlpha" allowBlank="1" showInputMessage="1" showErrorMessage="1" error="有効な数字を入力してください。10兆円以上になる場合は、9,999,999,999と入力してください" sqref="N294:P294" xr:uid="{EA2358B1-5985-4978-9C98-5ED9FA86AD56}">
      <formula1>-9999999999</formula1>
      <formula2>9999999999</formula2>
    </dataValidation>
  </dataValidations>
  <pageMargins left="0.19685039370078741" right="0.19685039370078741" top="0.39370078740157483" bottom="0.19685039370078741" header="0.39370078740157483"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2" x14ac:dyDescent="0.2"/>
  <cols>
    <col min="1" max="1" width="17.21875" style="95" customWidth="1"/>
    <col min="2" max="16384" width="9" style="95"/>
  </cols>
  <sheetData>
    <row r="1" spans="1:1" x14ac:dyDescent="0.2">
      <c r="A1" s="9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95" t="str">
        <f>"@神奈川県@和歌山県@鹿児島県@"</f>
        <v>@神奈川県@和歌山県@鹿児島県@</v>
      </c>
    </row>
    <row r="3" spans="1:1" x14ac:dyDescent="0.2">
      <c r="A3" s="95" t="s">
        <v>264</v>
      </c>
    </row>
    <row r="4" spans="1:1" x14ac:dyDescent="0.2">
      <c r="A4" s="95" t="s">
        <v>265</v>
      </c>
    </row>
    <row r="10" spans="1:1" x14ac:dyDescent="0.2">
      <c r="A10" s="66" t="s">
        <v>141</v>
      </c>
    </row>
    <row r="11" spans="1:1" x14ac:dyDescent="0.2">
      <c r="A11" s="66" t="s">
        <v>16</v>
      </c>
    </row>
    <row r="12" spans="1:1" x14ac:dyDescent="0.2">
      <c r="A12" s="66" t="s">
        <v>17</v>
      </c>
    </row>
    <row r="13" spans="1:1" x14ac:dyDescent="0.2">
      <c r="A13" s="66" t="s">
        <v>18</v>
      </c>
    </row>
    <row r="14" spans="1:1" x14ac:dyDescent="0.2">
      <c r="A14" s="66" t="s">
        <v>19</v>
      </c>
    </row>
    <row r="15" spans="1:1" x14ac:dyDescent="0.2">
      <c r="A15" s="66" t="s">
        <v>20</v>
      </c>
    </row>
    <row r="16" spans="1:1" x14ac:dyDescent="0.2">
      <c r="A16" s="66" t="s">
        <v>21</v>
      </c>
    </row>
    <row r="17" spans="1:1" x14ac:dyDescent="0.2">
      <c r="A17" s="66" t="s">
        <v>22</v>
      </c>
    </row>
    <row r="18" spans="1:1" x14ac:dyDescent="0.2">
      <c r="A18" s="66" t="s">
        <v>23</v>
      </c>
    </row>
    <row r="19" spans="1:1" x14ac:dyDescent="0.2">
      <c r="A19" s="66" t="s">
        <v>24</v>
      </c>
    </row>
    <row r="20" spans="1:1" x14ac:dyDescent="0.2">
      <c r="A20" s="66" t="s">
        <v>25</v>
      </c>
    </row>
    <row r="21" spans="1:1" x14ac:dyDescent="0.2">
      <c r="A21" s="66" t="s">
        <v>26</v>
      </c>
    </row>
    <row r="22" spans="1:1" x14ac:dyDescent="0.2">
      <c r="A22" s="66" t="s">
        <v>27</v>
      </c>
    </row>
    <row r="23" spans="1:1" x14ac:dyDescent="0.2">
      <c r="A23" s="66" t="s">
        <v>28</v>
      </c>
    </row>
    <row r="24" spans="1:1" x14ac:dyDescent="0.2">
      <c r="A24" s="66" t="s">
        <v>29</v>
      </c>
    </row>
    <row r="25" spans="1:1" x14ac:dyDescent="0.2">
      <c r="A25" s="66" t="s">
        <v>30</v>
      </c>
    </row>
    <row r="26" spans="1:1" x14ac:dyDescent="0.2">
      <c r="A26" s="66" t="s">
        <v>31</v>
      </c>
    </row>
    <row r="27" spans="1:1" x14ac:dyDescent="0.2">
      <c r="A27" s="66" t="s">
        <v>32</v>
      </c>
    </row>
    <row r="28" spans="1:1" x14ac:dyDescent="0.2">
      <c r="A28" s="66" t="s">
        <v>33</v>
      </c>
    </row>
    <row r="29" spans="1:1" x14ac:dyDescent="0.2">
      <c r="A29" s="66" t="s">
        <v>34</v>
      </c>
    </row>
    <row r="30" spans="1:1" x14ac:dyDescent="0.2">
      <c r="A30" s="66" t="s">
        <v>35</v>
      </c>
    </row>
    <row r="31" spans="1:1" x14ac:dyDescent="0.2">
      <c r="A31" s="66" t="s">
        <v>36</v>
      </c>
    </row>
    <row r="32" spans="1:1" x14ac:dyDescent="0.2">
      <c r="A32" s="66" t="s">
        <v>37</v>
      </c>
    </row>
    <row r="33" spans="1:1" x14ac:dyDescent="0.2">
      <c r="A33" s="66" t="s">
        <v>38</v>
      </c>
    </row>
    <row r="34" spans="1:1" x14ac:dyDescent="0.2">
      <c r="A34" s="66" t="s">
        <v>39</v>
      </c>
    </row>
    <row r="35" spans="1:1" x14ac:dyDescent="0.2">
      <c r="A35" s="66" t="s">
        <v>40</v>
      </c>
    </row>
    <row r="36" spans="1:1" x14ac:dyDescent="0.2">
      <c r="A36" s="66" t="s">
        <v>41</v>
      </c>
    </row>
    <row r="37" spans="1:1" x14ac:dyDescent="0.2">
      <c r="A37" s="66" t="s">
        <v>42</v>
      </c>
    </row>
    <row r="38" spans="1:1" x14ac:dyDescent="0.2">
      <c r="A38" s="66" t="s">
        <v>43</v>
      </c>
    </row>
    <row r="39" spans="1:1" x14ac:dyDescent="0.2">
      <c r="A39" s="66" t="s">
        <v>44</v>
      </c>
    </row>
    <row r="40" spans="1:1" x14ac:dyDescent="0.2">
      <c r="A40" s="66" t="s">
        <v>45</v>
      </c>
    </row>
    <row r="41" spans="1:1" x14ac:dyDescent="0.2">
      <c r="A41" s="66" t="s">
        <v>46</v>
      </c>
    </row>
    <row r="42" spans="1:1" x14ac:dyDescent="0.2">
      <c r="A42" s="66" t="s">
        <v>47</v>
      </c>
    </row>
    <row r="43" spans="1:1" x14ac:dyDescent="0.2">
      <c r="A43" s="66" t="s">
        <v>48</v>
      </c>
    </row>
    <row r="44" spans="1:1" x14ac:dyDescent="0.2">
      <c r="A44" s="66" t="s">
        <v>49</v>
      </c>
    </row>
    <row r="45" spans="1:1" x14ac:dyDescent="0.2">
      <c r="A45" s="66" t="s">
        <v>50</v>
      </c>
    </row>
    <row r="46" spans="1:1" x14ac:dyDescent="0.2">
      <c r="A46" s="66" t="s">
        <v>51</v>
      </c>
    </row>
    <row r="47" spans="1:1" x14ac:dyDescent="0.2">
      <c r="A47" s="66" t="s">
        <v>52</v>
      </c>
    </row>
    <row r="48" spans="1:1" x14ac:dyDescent="0.2">
      <c r="A48" s="66" t="s">
        <v>53</v>
      </c>
    </row>
    <row r="49" spans="1:1" x14ac:dyDescent="0.2">
      <c r="A49" s="66" t="s">
        <v>54</v>
      </c>
    </row>
    <row r="50" spans="1:1" x14ac:dyDescent="0.2">
      <c r="A50" s="66" t="s">
        <v>55</v>
      </c>
    </row>
    <row r="51" spans="1:1" x14ac:dyDescent="0.2">
      <c r="A51" s="66" t="s">
        <v>56</v>
      </c>
    </row>
    <row r="52" spans="1:1" x14ac:dyDescent="0.2">
      <c r="A52" s="66" t="s">
        <v>57</v>
      </c>
    </row>
    <row r="53" spans="1:1" x14ac:dyDescent="0.2">
      <c r="A53" s="66" t="s">
        <v>58</v>
      </c>
    </row>
    <row r="54" spans="1:1" x14ac:dyDescent="0.2">
      <c r="A54" s="66" t="s">
        <v>59</v>
      </c>
    </row>
    <row r="55" spans="1:1" x14ac:dyDescent="0.2">
      <c r="A55" s="66" t="s">
        <v>60</v>
      </c>
    </row>
    <row r="56" spans="1:1" x14ac:dyDescent="0.2">
      <c r="A56" s="66" t="s">
        <v>61</v>
      </c>
    </row>
    <row r="57" spans="1:1" x14ac:dyDescent="0.2">
      <c r="A57" s="66" t="s">
        <v>62</v>
      </c>
    </row>
  </sheetData>
  <sheetProtection algorithmName="SHA-512" hashValue="FrDT0c2mJ0MhuS7NUQX7W7e8yNnga/jItiTZaZDXsNk2Pws7V3B08gYl+B0UfyErp+3C+qQwtzkxQJjRXa/V/Q==" saltValue="U962JnEel2VArUKD3PMgL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2022-07-14T07:08:42Z</cp:lastPrinted>
  <dcterms:created xsi:type="dcterms:W3CDTF">2018-07-20T07:50:20Z</dcterms:created>
  <dcterms:modified xsi:type="dcterms:W3CDTF">2024-10-09T06:40:15Z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