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1110下水道\普及管理係\【公営企業会計移行後】\決算統計・消費税\令和5年度分\経営比較分析表\07_角田市_0129修正_〈分析表の修正〉【宮城県市町村課】公営企業に係る経営比較分析表（令和５年度決算）の分析等について(依頼）\"/>
    </mc:Choice>
  </mc:AlternateContent>
  <xr:revisionPtr revIDLastSave="0" documentId="13_ncr:1_{2547D5CF-4B70-4D81-B156-F90D2401DC50}" xr6:coauthVersionLast="47" xr6:coauthVersionMax="47" xr10:uidLastSave="{00000000-0000-0000-0000-000000000000}"/>
  <workbookProtection workbookAlgorithmName="SHA-512" workbookHashValue="cYH3WGgIrjfEyQYUfmZOMWxWie1kiigDaAFQmM8cIzZregJJ4AQgoQBBe8jDefJEtaRAbwnv/RE5SNmIfbcmbw==" workbookSaltValue="g+DrCB/bKM4T3jGE2hofaA==" workbookSpinCount="100000" lockStructure="1"/>
  <bookViews>
    <workbookView xWindow="-120" yWindow="-120" windowWidth="29040" windowHeight="175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G85" i="4"/>
  <c r="F85" i="4"/>
  <c r="I10"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<sst xmlns="http://schemas.openxmlformats.org/spreadsheetml/2006/main" count="253" uniqueCount="118">
  <si>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</si>
  <si>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</si>
  <si>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</si>
  <si>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</si>
  <si>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</si>
  <si>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</si>
  <si>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</si>
  <si>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</si>
  <si>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</si>
  <si>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</si>
  <si>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</si>
  <si>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</si>
  <si>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</si>
  <si>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</si>
  <si>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</si>
  <si>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</si>
  <si>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</si>
  <si>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</si>
  <si>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</si>
  <si>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</si>
  <si>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</si>
  <si>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</si>
  <si>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</si>
  <si>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</si>
  <si>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</si>
  <si>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</si>
  <si>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</si>
  <si>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</si>
  <si>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</si>
  <si>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</si>
  <si>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</si>
  <si>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</si>
  <si>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</si>
  <si>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</si>
  <si>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</si>
  <si>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</si>
  <si>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</si>
  <si>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</si>
  <si>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</si>
  <si>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</si>
  <si>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</si>
  <si>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</si>
  <si>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</si>
  <si>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</si>
  <si>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</si>
  <si>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</si>
  <si>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</si>
  <si>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</si>
  <si>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</si>
  <si>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</si>
  <si>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</si>
  <si>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</si>
  <si>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</si>
  <si>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</si>
  <si>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</si>
  <si>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</si>
  <si>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</si>
  <si>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</si>
  <si>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</si>
  <si>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</si>
  <si>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</si>
  <si>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</si>
  <si>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</si>
  <si>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</si>
  <si>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</si>
  <si>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</si>
  <si>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</si>
  <si>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</si>
  <si>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</si>
  <si>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</si>
  <si>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</si>
  <si>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</si>
  <si>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</si>
  <si>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</si>
  <si>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</si>
  <si>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</si>
  <si>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</si>
  <si>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</si>
  <si>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</si>
  <si>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</si>
  <si>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</si>
  <si>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</si>
  <si>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</si>
  <si>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</si>
  <si>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</si>
  <si>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</si>
  <si>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</si>
  <si>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</si>
  <si>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</si>
  <si>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</si>
  <si>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</si>
  <si>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</si>
  <si>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</si>
  <si>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</si>
  <si>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</si>
  <si>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</si>
  <si>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</si>
  <si>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</si>
  <si>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</si>
  <si>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</si>
  <si>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</si>
  <si>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</si>
  <si>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</si>
  <si>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</si>
  <si>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</si>
  <si>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</si>
  <si>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</si>
  <si>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</si>
  <si>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</si>
  <si>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</si>
  <si>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</si>
  <si>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</si>
  <si>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</si>
  <si>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</si>
  <si>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</si>
  <si>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t>①経常収支比率：116.9％であり100％を上回っているが、今後は人口減少に伴う収益減が見込まれる。経費削</t>
    </r>
    <r>
      <rPr>
        <sz val="11"/>
        <rFont val="ＭＳ ゴシック"/>
        <family val="3"/>
        <charset val="128"/>
      </rPr>
      <t xml:space="preserve">減等により維持に努める。
②累積欠損金比率：施設の修繕業務を翌年度へ繰越したことに伴い、一時的に費用が低減したことによる欠損の解消である。
</t>
    </r>
    <r>
      <rPr>
        <sz val="11"/>
        <color theme="1"/>
        <rFont val="ＭＳ ゴシック"/>
        <family val="3"/>
        <charset val="128"/>
      </rPr>
      <t>③流動比率：41.2％であり、類似団体平均と比較しても低い。預金・現金は少ないが、多額の企業債償還金があるためである。当面は一般会計繰入金により、資金不足に陥らないようにする必要がある。
④企業債残高対事業規模比率：使用料収入の減少と、地方債現在高に対して一般会計が負担する償還額が減少したため比率が高い。今後は費用の抑制と収入の確保が課題となる。
⑤経費回収率：34.2％であり、類似団体平均を下回っている。今後人口減少に伴う収益減が見込まれるため、経費削減等に努めていく。
⑥汚水処理原価：474.2円であり、類似団体平均を上回っている。改善のため、有収水量の維持に努め、引き続き費用の抑制を図っていく。
⑦施設利用率：43.1％と、類似団体平均と比較して低い。当該施設は高齢者世帯の多い地域にあり、新規の接続は年に数件程度に留まっていることから、今後も大幅な向上は見込めない。
⑧水洗化率：83.2％であり、類似団体平均と比較して低い。高齢者世帯が多い地域であるため、今後も大幅な向上は見込めない。</t>
    </r>
    <rPh sb="75" eb="77">
      <t>シセツ</t>
    </rPh>
    <rPh sb="78" eb="80">
      <t>シュウゼン</t>
    </rPh>
    <rPh sb="80" eb="82">
      <t>ギョウム</t>
    </rPh>
    <rPh sb="83" eb="86">
      <t>ヨクネンド</t>
    </rPh>
    <rPh sb="87" eb="89">
      <t>クリコ</t>
    </rPh>
    <rPh sb="94" eb="95">
      <t>トモナ</t>
    </rPh>
    <rPh sb="97" eb="100">
      <t>イチジテキ</t>
    </rPh>
    <rPh sb="101" eb="103">
      <t>ヒヨウ</t>
    </rPh>
    <rPh sb="104" eb="106">
      <t>テイゲン</t>
    </rPh>
    <rPh sb="115" eb="117">
      <t>カイショウ</t>
    </rPh>
    <phoneticPr fontId="4"/>
  </si>
  <si>
    <t>①有形固定資産減価償却率：14.1％と、類似団体平均との比較においても低くなっているが、令和２年度から法適用したため、法適用前の減価償却累計額を記載していないためである。
②管渠老朽化率：未だ標準耐用年数５０年を経過していないため0％である。
　農業集落排水処理施設及びマンホールポンプの運転管理・保守点検は専門業者へ業務委託しており、機械類が故障した際はその都度修繕・更新を行っている。
　なお、市内２か所に設けた農業集落排水処理施設のうち、一部管渠の改築が必要となった箇所があるため、令和元年度から令和３年度にかけて改築工事を行った。</t>
    <phoneticPr fontId="4"/>
  </si>
  <si>
    <t>　当市の農業集落排水事業は公共下水道事業と併せて令和２年４月１日に公営企業会計へ移行した。市内２箇所に設けた農業集落排水処理施設は、共に今後人口減少の影響を受けることが予想される地域にあり、水洗化率を維持し有収水量を確保することが課題である。今後は経営戦略の改定及び適正な料金設定について具体的な検討を開始していくとともに、老朽化した処理施設の計画的な更新を行い、適切な維持管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</si>
</sst>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73-4399-A747-0D6F352247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773-4399-A747-0D6F352247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44.22</c:v>
                </c:pt>
                <c:pt idx="2">
                  <c:v>43.13</c:v>
                </c:pt>
                <c:pt idx="3">
                  <c:v>43.13</c:v>
                </c:pt>
                <c:pt idx="4">
                  <c:v>43.13</c:v>
                </c:pt>
              </c:numCache>
            </c:numRef>
          </c:val>
          <c:extLst>
            <c:ext xmlns:c16="http://schemas.microsoft.com/office/drawing/2014/chart" uri="{C3380CC4-5D6E-409C-BE32-E72D297353CC}">
              <c16:uniqueId val="{00000000-FDBE-4939-9358-94618D3A17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FDBE-4939-9358-94618D3A17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82.26</c:v>
                </c:pt>
                <c:pt idx="2">
                  <c:v>81.95</c:v>
                </c:pt>
                <c:pt idx="3">
                  <c:v>83.1</c:v>
                </c:pt>
                <c:pt idx="4">
                  <c:v>83.25</c:v>
                </c:pt>
              </c:numCache>
            </c:numRef>
          </c:val>
          <c:extLst>
            <c:ext xmlns:c16="http://schemas.microsoft.com/office/drawing/2014/chart" uri="{C3380CC4-5D6E-409C-BE32-E72D297353CC}">
              <c16:uniqueId val="{00000000-AA05-4D4A-979F-9D48416750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AA05-4D4A-979F-9D48416750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106.85</c:v>
                </c:pt>
                <c:pt idx="2">
                  <c:v>109.49</c:v>
                </c:pt>
                <c:pt idx="3">
                  <c:v>100.83</c:v>
                </c:pt>
                <c:pt idx="4">
                  <c:v>116.94</c:v>
                </c:pt>
              </c:numCache>
            </c:numRef>
          </c:val>
          <c:extLst>
            <c:ext xmlns:c16="http://schemas.microsoft.com/office/drawing/2014/chart" uri="{C3380CC4-5D6E-409C-BE32-E72D297353CC}">
              <c16:uniqueId val="{00000000-A10B-4D2B-AE3F-2313CA7CB3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10B-4D2B-AE3F-2313CA7CB3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3.62</c:v>
                </c:pt>
                <c:pt idx="2">
                  <c:v>7.23</c:v>
                </c:pt>
                <c:pt idx="3">
                  <c:v>10.81</c:v>
                </c:pt>
                <c:pt idx="4">
                  <c:v>14.12</c:v>
                </c:pt>
              </c:numCache>
            </c:numRef>
          </c:val>
          <c:extLst>
            <c:ext xmlns:c16="http://schemas.microsoft.com/office/drawing/2014/chart" uri="{C3380CC4-5D6E-409C-BE32-E72D297353CC}">
              <c16:uniqueId val="{00000000-690B-4C47-8FA8-D97E80A31D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690B-4C47-8FA8-D97E80A31D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E44-4676-9667-67D52A4400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E44-4676-9667-67D52A4400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99.84</c:v>
                </c:pt>
                <c:pt idx="2">
                  <c:v>111.32</c:v>
                </c:pt>
                <c:pt idx="3">
                  <c:v>105.09</c:v>
                </c:pt>
                <c:pt idx="4" formatCode="#,##0.00;&quot;△&quot;#,##0.00">
                  <c:v>0</c:v>
                </c:pt>
              </c:numCache>
            </c:numRef>
          </c:val>
          <c:extLst>
            <c:ext xmlns:c16="http://schemas.microsoft.com/office/drawing/2014/chart" uri="{C3380CC4-5D6E-409C-BE32-E72D297353CC}">
              <c16:uniqueId val="{00000000-6C41-4DDF-B4A3-CF762D23FD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C41-4DDF-B4A3-CF762D23FD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23.14</c:v>
                </c:pt>
                <c:pt idx="2">
                  <c:v>28.36</c:v>
                </c:pt>
                <c:pt idx="3">
                  <c:v>33.89</c:v>
                </c:pt>
                <c:pt idx="4">
                  <c:v>41.29</c:v>
                </c:pt>
              </c:numCache>
            </c:numRef>
          </c:val>
          <c:extLst>
            <c:ext xmlns:c16="http://schemas.microsoft.com/office/drawing/2014/chart" uri="{C3380CC4-5D6E-409C-BE32-E72D297353CC}">
              <c16:uniqueId val="{00000000-96C7-479B-8DF0-5610F11130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6C7-479B-8DF0-5610F11130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2238.46</c:v>
                </c:pt>
                <c:pt idx="2">
                  <c:v>2276.3200000000002</c:v>
                </c:pt>
                <c:pt idx="3">
                  <c:v>2071.25</c:v>
                </c:pt>
                <c:pt idx="4">
                  <c:v>1683.77</c:v>
                </c:pt>
              </c:numCache>
            </c:numRef>
          </c:val>
          <c:extLst>
            <c:ext xmlns:c16="http://schemas.microsoft.com/office/drawing/2014/chart" uri="{C3380CC4-5D6E-409C-BE32-E72D297353CC}">
              <c16:uniqueId val="{00000000-0834-43B0-8D0D-9A03CA0640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834-43B0-8D0D-9A03CA0640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22.8</c:v>
                </c:pt>
                <c:pt idx="2">
                  <c:v>48.46</c:v>
                </c:pt>
                <c:pt idx="3">
                  <c:v>38.520000000000003</c:v>
                </c:pt>
                <c:pt idx="4">
                  <c:v>34.200000000000003</c:v>
                </c:pt>
              </c:numCache>
            </c:numRef>
          </c:val>
          <c:extLst>
            <c:ext xmlns:c16="http://schemas.microsoft.com/office/drawing/2014/chart" uri="{C3380CC4-5D6E-409C-BE32-E72D297353CC}">
              <c16:uniqueId val="{00000000-2ECC-45B7-B18E-C5EF732AC0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ECC-45B7-B18E-C5EF732AC0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700.24</c:v>
                </c:pt>
                <c:pt idx="2">
                  <c:v>331.72</c:v>
                </c:pt>
                <c:pt idx="3">
                  <c:v>420.82</c:v>
                </c:pt>
                <c:pt idx="4">
                  <c:v>474.25</c:v>
                </c:pt>
              </c:numCache>
            </c:numRef>
          </c:val>
          <c:extLst>
            <c:ext xmlns:c16="http://schemas.microsoft.com/office/drawing/2014/chart" uri="{C3380CC4-5D6E-409C-BE32-E72D297353CC}">
              <c16:uniqueId val="{00000000-E400-403F-AD23-F984C13735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400-403F-AD23-F984C13735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A63" sqref="CA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角田市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26917</v>
      </c>
      <c r="AM8" s="36"/>
      <c r="AN8" s="36"/>
      <c r="AO8" s="36"/>
      <c r="AP8" s="36"/>
      <c r="AQ8" s="36"/>
      <c r="AR8" s="36"/>
      <c r="AS8" s="36"/>
      <c r="AT8" s="37">
        <f>データ!T6</f>
        <v>147.53</v>
      </c>
      <c r="AU8" s="37"/>
      <c r="AV8" s="37"/>
      <c r="AW8" s="37"/>
      <c r="AX8" s="37"/>
      <c r="AY8" s="37"/>
      <c r="AZ8" s="37"/>
      <c r="BA8" s="37"/>
      <c r="BB8" s="37">
        <f>データ!U6</f>
        <v>182.45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65.69</v>
      </c>
      <c r="J10" s="37"/>
      <c r="K10" s="37"/>
      <c r="L10" s="37"/>
      <c r="M10" s="37"/>
      <c r="N10" s="37"/>
      <c r="O10" s="37"/>
      <c r="P10" s="37">
        <f>データ!P6</f>
        <v>4.6900000000000004</v>
      </c>
      <c r="Q10" s="37"/>
      <c r="R10" s="37"/>
      <c r="S10" s="37"/>
      <c r="T10" s="37"/>
      <c r="U10" s="37"/>
      <c r="V10" s="37"/>
      <c r="W10" s="37">
        <f>データ!Q6</f>
        <v>100</v>
      </c>
      <c r="X10" s="37"/>
      <c r="Y10" s="37"/>
      <c r="Z10" s="37"/>
      <c r="AA10" s="37"/>
      <c r="AB10" s="37"/>
      <c r="AC10" s="37"/>
      <c r="AD10" s="36">
        <f>データ!R6</f>
        <v>3130</v>
      </c>
      <c r="AE10" s="36"/>
      <c r="AF10" s="36"/>
      <c r="AG10" s="36"/>
      <c r="AH10" s="36"/>
      <c r="AI10" s="36"/>
      <c r="AJ10" s="36"/>
      <c r="AK10" s="2"/>
      <c r="AL10" s="36">
        <f>データ!V6</f>
        <v>1254</v>
      </c>
      <c r="AM10" s="36"/>
      <c r="AN10" s="36"/>
      <c r="AO10" s="36"/>
      <c r="AP10" s="36"/>
      <c r="AQ10" s="36"/>
      <c r="AR10" s="36"/>
      <c r="AS10" s="36"/>
      <c r="AT10" s="37">
        <f>データ!W6</f>
        <v>1.1000000000000001</v>
      </c>
      <c r="AU10" s="37"/>
      <c r="AV10" s="37"/>
      <c r="AW10" s="37"/>
      <c r="AX10" s="37"/>
      <c r="AY10" s="37"/>
      <c r="AZ10" s="37"/>
      <c r="BA10" s="37"/>
      <c r="BB10" s="37">
        <f>データ!X6</f>
        <v>1140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2QJJz9L2uJ1ZjemFFJ68EDM9MUBTatRfVse2/29OsiGB84kTe6TZmgVnm6+SzlErNEYAhsP7LxHaDyBWzh7g==" saltValue="quvjJZEUvL8Jeg83Qcbp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42081</v>
      </c>
      <c r="D6" s="19">
        <f t="shared" si="3"/>
        <v>46</v>
      </c>
      <c r="E6" s="19">
        <f t="shared" si="3"/>
        <v>17</v>
      </c>
      <c r="F6" s="19">
        <f t="shared" si="3"/>
        <v>5</v>
      </c>
      <c r="G6" s="19">
        <f t="shared" si="3"/>
        <v>0</v>
      </c>
      <c r="H6" s="19" t="str">
        <f t="shared" si="3"/>
        <v>宮城県　角田市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65.69</v>
      </c>
      <c r="P6" s="20">
        <f t="shared" si="3"/>
        <v>4.6900000000000004</v>
      </c>
      <c r="Q6" s="20">
        <f t="shared" si="3"/>
        <v>100</v>
      </c>
      <c r="R6" s="20">
        <f t="shared" si="3"/>
        <v>3130</v>
      </c>
      <c r="S6" s="20">
        <f t="shared" si="3"/>
        <v>26917</v>
      </c>
      <c r="T6" s="20">
        <f t="shared" si="3"/>
        <v>147.53</v>
      </c>
      <c r="U6" s="20">
        <f t="shared" si="3"/>
        <v>182.45</v>
      </c>
      <c r="V6" s="20">
        <f t="shared" si="3"/>
        <v>1254</v>
      </c>
      <c r="W6" s="20">
        <f t="shared" si="3"/>
        <v>1.1000000000000001</v>
      </c>
      <c r="X6" s="20">
        <f t="shared" si="3"/>
        <v>1140</v>
      </c>
      <c r="Y6" s="21" t="str">
        <f>IF(Y7="",NA(),Y7)</f>
        <v>-</v>
      </c>
      <c r="Z6" s="21">
        <f t="shared" ref="Z6:AH6" si="4">IF(Z7="",NA(),Z7)</f>
        <v>106.85</v>
      </c>
      <c r="AA6" s="21">
        <f t="shared" si="4"/>
        <v>109.49</v>
      </c>
      <c r="AB6" s="21">
        <f t="shared" si="4"/>
        <v>100.83</v>
      </c>
      <c r="AC6" s="21">
        <f t="shared" si="4"/>
        <v>116.94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99.84</v>
      </c>
      <c r="AL6" s="21">
        <f t="shared" si="5"/>
        <v>111.32</v>
      </c>
      <c r="AM6" s="21">
        <f t="shared" si="5"/>
        <v>105.09</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23.14</v>
      </c>
      <c r="AW6" s="21">
        <f t="shared" si="6"/>
        <v>28.36</v>
      </c>
      <c r="AX6" s="21">
        <f t="shared" si="6"/>
        <v>33.89</v>
      </c>
      <c r="AY6" s="21">
        <f t="shared" si="6"/>
        <v>41.29</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2238.46</v>
      </c>
      <c r="BH6" s="21">
        <f t="shared" si="7"/>
        <v>2276.3200000000002</v>
      </c>
      <c r="BI6" s="21">
        <f t="shared" si="7"/>
        <v>2071.25</v>
      </c>
      <c r="BJ6" s="21">
        <f t="shared" si="7"/>
        <v>1683.77</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22.8</v>
      </c>
      <c r="BS6" s="21">
        <f t="shared" si="8"/>
        <v>48.46</v>
      </c>
      <c r="BT6" s="21">
        <f t="shared" si="8"/>
        <v>38.520000000000003</v>
      </c>
      <c r="BU6" s="21">
        <f t="shared" si="8"/>
        <v>34.200000000000003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700.24</v>
      </c>
      <c r="CD6" s="21">
        <f t="shared" si="9"/>
        <v>331.72</v>
      </c>
      <c r="CE6" s="21">
        <f t="shared" si="9"/>
        <v>420.82</v>
      </c>
      <c r="CF6" s="21">
        <f t="shared" si="9"/>
        <v>474.25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44.22</v>
      </c>
      <c r="CO6" s="21">
        <f t="shared" si="10"/>
        <v>43.13</v>
      </c>
      <c r="CP6" s="21">
        <f t="shared" si="10"/>
        <v>43.13</v>
      </c>
      <c r="CQ6" s="21">
        <f t="shared" si="10"/>
        <v>43.13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82.26</v>
      </c>
      <c r="CZ6" s="21">
        <f t="shared" si="11"/>
        <v>81.95</v>
      </c>
      <c r="DA6" s="21">
        <f t="shared" si="11"/>
        <v>83.1</v>
      </c>
      <c r="DB6" s="21">
        <f t="shared" si="11"/>
        <v>83.25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3.62</v>
      </c>
      <c r="DK6" s="21">
        <f t="shared" si="12"/>
        <v>7.23</v>
      </c>
      <c r="DL6" s="21">
        <f t="shared" si="12"/>
        <v>10.81</v>
      </c>
      <c r="DM6" s="21">
        <f t="shared" si="12"/>
        <v>14.12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42081</v>
      </c>
      <c r="D7" s="23">
        <v>46</v>
      </c>
      <c r="E7" s="23">
        <v>17</v>
      </c>
      <c r="F7" s="23">
        <v>5</v>
      </c>
      <c r="G7" s="23">
        <v>0</v>
      </c>
      <c r="H7" s="23" t="s">
        <v>96</v>
      </c>
      <c r="I7" s="23" t="s">
        <v>97</v>
      </c>
      <c r="J7" s="23" t="s">
        <v>98</v>
      </c>
      <c r="K7" s="23" t="s">
        <v>99</v>
      </c>
      <c r="L7" s="23" t="s">
        <v>100</v>
      </c>
      <c r="M7" s="23" t="s">
        <v>101</v>
      </c>
      <c r="N7" s="24" t="s">
        <v>102</v>
      </c>
      <c r="O7" s="24">
        <v>65.69</v>
      </c>
      <c r="P7" s="24">
        <v>4.6900000000000004</v>
      </c>
      <c r="Q7" s="24">
        <v>100</v>
      </c>
      <c r="R7" s="24">
        <v>3130</v>
      </c>
      <c r="S7" s="24">
        <v>26917</v>
      </c>
      <c r="T7" s="24">
        <v>147.53</v>
      </c>
      <c r="U7" s="24">
        <v>182.45</v>
      </c>
      <c r="V7" s="24">
        <v>1254</v>
      </c>
      <c r="W7" s="24">
        <v>1.1000000000000001</v>
      </c>
      <c r="X7" s="24">
        <v>1140</v>
      </c>
      <c r="Y7" s="24" t="s">
        <v>102</v>
      </c>
      <c r="Z7" s="24">
        <v>106.85</v>
      </c>
      <c r="AA7" s="24">
        <v>109.49</v>
      </c>
      <c r="AB7" s="24">
        <v>100.83</v>
      </c>
      <c r="AC7" s="24">
        <v>116.94</v>
      </c>
      <c r="AD7" s="24" t="s">
        <v>102</v>
      </c>
      <c r="AE7" s="24">
        <v>106.37</v>
      </c>
      <c r="AF7" s="24">
        <v>106.07</v>
      </c>
      <c r="AG7" s="24">
        <v>105.5</v>
      </c>
      <c r="AH7" s="24">
        <v>106.35</v>
      </c>
      <c r="AI7" s="24">
        <v>104.44</v>
      </c>
      <c r="AJ7" s="24" t="s">
        <v>102</v>
      </c>
      <c r="AK7" s="24">
        <v>99.84</v>
      </c>
      <c r="AL7" s="24">
        <v>111.32</v>
      </c>
      <c r="AM7" s="24">
        <v>105.09</v>
      </c>
      <c r="AN7" s="24">
        <v>0</v>
      </c>
      <c r="AO7" s="24" t="s">
        <v>102</v>
      </c>
      <c r="AP7" s="24">
        <v>139.02000000000001</v>
      </c>
      <c r="AQ7" s="24">
        <v>132.04</v>
      </c>
      <c r="AR7" s="24">
        <v>145.43</v>
      </c>
      <c r="AS7" s="24">
        <v>129.88999999999999</v>
      </c>
      <c r="AT7" s="24">
        <v>124.06</v>
      </c>
      <c r="AU7" s="24" t="s">
        <v>102</v>
      </c>
      <c r="AV7" s="24">
        <v>23.14</v>
      </c>
      <c r="AW7" s="24">
        <v>28.36</v>
      </c>
      <c r="AX7" s="24">
        <v>33.89</v>
      </c>
      <c r="AY7" s="24">
        <v>41.29</v>
      </c>
      <c r="AZ7" s="24" t="s">
        <v>102</v>
      </c>
      <c r="BA7" s="24">
        <v>29.13</v>
      </c>
      <c r="BB7" s="24">
        <v>35.69</v>
      </c>
      <c r="BC7" s="24">
        <v>38.4</v>
      </c>
      <c r="BD7" s="24">
        <v>44.04</v>
      </c>
      <c r="BE7" s="24">
        <v>42.02</v>
      </c>
      <c r="BF7" s="24" t="s">
        <v>102</v>
      </c>
      <c r="BG7" s="24">
        <v>2238.46</v>
      </c>
      <c r="BH7" s="24">
        <v>2276.3200000000002</v>
      </c>
      <c r="BI7" s="24">
        <v>2071.25</v>
      </c>
      <c r="BJ7" s="24">
        <v>1683.77</v>
      </c>
      <c r="BK7" s="24" t="s">
        <v>102</v>
      </c>
      <c r="BL7" s="24">
        <v>867.83</v>
      </c>
      <c r="BM7" s="24">
        <v>791.76</v>
      </c>
      <c r="BN7" s="24">
        <v>900.82</v>
      </c>
      <c r="BO7" s="24">
        <v>839.21</v>
      </c>
      <c r="BP7" s="24">
        <v>785.1</v>
      </c>
      <c r="BQ7" s="24" t="s">
        <v>102</v>
      </c>
      <c r="BR7" s="24">
        <v>22.8</v>
      </c>
      <c r="BS7" s="24">
        <v>48.46</v>
      </c>
      <c r="BT7" s="24">
        <v>38.520000000000003</v>
      </c>
      <c r="BU7" s="24">
        <v>34.200000000000003</v>
      </c>
      <c r="BV7" s="24" t="s">
        <v>102</v>
      </c>
      <c r="BW7" s="24">
        <v>57.08</v>
      </c>
      <c r="BX7" s="24">
        <v>56.26</v>
      </c>
      <c r="BY7" s="24">
        <v>52.94</v>
      </c>
      <c r="BZ7" s="24">
        <v>52.05</v>
      </c>
      <c r="CA7" s="24">
        <v>56.93</v>
      </c>
      <c r="CB7" s="24" t="s">
        <v>102</v>
      </c>
      <c r="CC7" s="24">
        <v>700.24</v>
      </c>
      <c r="CD7" s="24">
        <v>331.72</v>
      </c>
      <c r="CE7" s="24">
        <v>420.82</v>
      </c>
      <c r="CF7" s="24">
        <v>474.25</v>
      </c>
      <c r="CG7" s="24" t="s">
        <v>102</v>
      </c>
      <c r="CH7" s="24">
        <v>274.99</v>
      </c>
      <c r="CI7" s="24">
        <v>282.08999999999997</v>
      </c>
      <c r="CJ7" s="24">
        <v>303.27999999999997</v>
      </c>
      <c r="CK7" s="24">
        <v>301.86</v>
      </c>
      <c r="CL7" s="24">
        <v>271.14999999999998</v>
      </c>
      <c r="CM7" s="24" t="s">
        <v>102</v>
      </c>
      <c r="CN7" s="24">
        <v>44.22</v>
      </c>
      <c r="CO7" s="24">
        <v>43.13</v>
      </c>
      <c r="CP7" s="24">
        <v>43.13</v>
      </c>
      <c r="CQ7" s="24">
        <v>43.13</v>
      </c>
      <c r="CR7" s="24" t="s">
        <v>102</v>
      </c>
      <c r="CS7" s="24">
        <v>54.83</v>
      </c>
      <c r="CT7" s="24">
        <v>66.53</v>
      </c>
      <c r="CU7" s="24">
        <v>52.35</v>
      </c>
      <c r="CV7" s="24">
        <v>46.25</v>
      </c>
      <c r="CW7" s="24">
        <v>49.87</v>
      </c>
      <c r="CX7" s="24" t="s">
        <v>102</v>
      </c>
      <c r="CY7" s="24">
        <v>82.26</v>
      </c>
      <c r="CZ7" s="24">
        <v>81.95</v>
      </c>
      <c r="DA7" s="24">
        <v>83.1</v>
      </c>
      <c r="DB7" s="24">
        <v>83.25</v>
      </c>
      <c r="DC7" s="24" t="s">
        <v>102</v>
      </c>
      <c r="DD7" s="24">
        <v>84.7</v>
      </c>
      <c r="DE7" s="24">
        <v>84.67</v>
      </c>
      <c r="DF7" s="24">
        <v>84.39</v>
      </c>
      <c r="DG7" s="24">
        <v>83.96</v>
      </c>
      <c r="DH7" s="24">
        <v>87.54</v>
      </c>
      <c r="DI7" s="24" t="s">
        <v>102</v>
      </c>
      <c r="DJ7" s="24">
        <v>3.62</v>
      </c>
      <c r="DK7" s="24">
        <v>7.23</v>
      </c>
      <c r="DL7" s="24">
        <v>10.81</v>
      </c>
      <c r="DM7" s="24">
        <v>14.12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2025-01-24T07:15:25Z</dcterms:created>
  <dcterms:modified xsi:type="dcterms:W3CDTF">2025-02-04T00:37:42Z</dcterms:modified>
  <cp:category/>
</cp:coreProperties>
</file>